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993" firstSheet="0" activeTab="1"/>
  </bookViews>
  <sheets>
    <sheet name="Úhlová závislost odrazivostí s a p" sheetId="1" state="visible" r:id="rId2"/>
    <sheet name="Brewsterův (polarizační) úhel" sheetId="2" state="visible" r:id="rId3"/>
    <sheet name="Povinně volitelná část" sheetId="3" state="visible" r:id="rId4"/>
    <sheet name="Kundo" sheetId="4" state="visible" r:id="rId5"/>
  </sheets>
  <definedNames>
    <definedName function="false" hidden="false" localSheetId="0" name="Print_Area" vbProcedure="false">#odkaz!</definedName>
    <definedName function="false" hidden="false" localSheetId="0" name="Sheet_Title" vbProcedure="false">"Úhlová závislost odrazivostí s a p"</definedName>
    <definedName function="false" hidden="false" localSheetId="1" name="Print_Area" vbProcedure="false">#odkaz!</definedName>
    <definedName function="false" hidden="false" localSheetId="1" name="Sheet_Title" vbProcedure="false">"Brewsterův (polarizační) úhel"</definedName>
    <definedName function="false" hidden="false" localSheetId="2" name="Print_Area" vbProcedure="false">#odkaz!</definedName>
    <definedName function="false" hidden="false" localSheetId="2" name="Sheet_Title" vbProcedure="false">"Povinně volitelná část"</definedName>
    <definedName function="false" hidden="false" localSheetId="3" name="Print_Area" vbProcedure="false">#odkaz!</definedName>
    <definedName function="false" hidden="false" localSheetId="3" name="Sheet_Title" vbProcedure="false">"Kundo"</definedName>
  </definedNames>
  <calcPr iterateCount="100" refMode="A1" iterate="tru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<sst xmlns="http://schemas.openxmlformats.org/spreadsheetml/2006/main" count="25" uniqueCount="22">
  <si>
    <t xml:space="preserve">Úhel [°]</t>
  </si>
  <si>
    <t xml:space="preserve">S_max [V]</t>
  </si>
  <si>
    <t xml:space="preserve">P_max</t>
  </si>
  <si>
    <t xml:space="preserve">Relativní</t>
  </si>
  <si>
    <t xml:space="preserve">Zesílení:</t>
  </si>
  <si>
    <t xml:space="preserve">kolem 30 x</t>
  </si>
  <si>
    <t xml:space="preserve">Rs</t>
  </si>
  <si>
    <t xml:space="preserve">Rp</t>
  </si>
  <si>
    <t xml:space="preserve">1,45(3)</t>
  </si>
  <si>
    <t xml:space="preserve">1,5(4)</t>
  </si>
  <si>
    <t xml:space="preserve">1,549(2)</t>
  </si>
  <si>
    <t xml:space="preserve">Napětí [mV]</t>
  </si>
  <si>
    <t xml:space="preserve">Max</t>
  </si>
  <si>
    <t xml:space="preserve">Nula hranol [°]</t>
  </si>
  <si>
    <t xml:space="preserve">Nula detektor [°]</t>
  </si>
  <si>
    <t xml:space="preserve">Nula detektor [‘]</t>
  </si>
  <si>
    <t xml:space="preserve">Uhel [0,0°]</t>
  </si>
  <si>
    <t xml:space="preserve">Uhel hranol [°]</t>
  </si>
  <si>
    <t xml:space="preserve">Uhel detektor [°]</t>
  </si>
  <si>
    <t xml:space="preserve">Uhel detektor [‘]</t>
  </si>
  <si>
    <t xml:space="preserve">Uhel hranolu</t>
  </si>
  <si>
    <t xml:space="preserve">Uhel detektoru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</si>
</sst>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0"/>
    <numFmt numFmtId="166" formatCode="0.00000"/>
    <numFmt numFmtId="167" formatCode="0.0000"/>
    <numFmt numFmtId="168" formatCode="0.0000000"/>
    <numFmt numFmtId="169" formatCode="0.0000000000"/>
    <numFmt numFmtId="170" formatCode="0.0"/>
    <numFmt numFmtId="171" formatCode="0.00"/>
    <numFmt numFmtId="172" formatCode="0.000000"/>
    <numFmt numFmtId="173" formatCode="0.00000000000"/>
  </numFmts>
  <fonts count="6">
    <font>
      <sz val="10"/>
      <name val="Sans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FreeSans"/>
      <family val="2"/>
    </font>
    <font>
      <sz val="10"/>
      <color rgb="FF000000"/>
      <name val="Sans"/>
      <family val="2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true"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Gnumeric-1" xfId="20" builtinId="53" customBuiltin="true"/>
    <cellStyle name="Gnumeric-default" xfId="21" builtinId="53" customBuiltin="true"/>
  </cellStyles>
  <dxfs count="1">
    <dxf>
      <font>
        <name val="FreeSans"/>
        <family val="2"/>
      </font>
      <fill>
        <patternFill>
          <bgColor rgb="00FFFFFF"/>
        </patternFill>
      </fill>
      <protection locked="true" hidden="false"/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X2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40" zoomScaleNormal="140" zoomScalePageLayoutView="100" workbookViewId="0">
      <selection pane="topLeft" activeCell="H19" activeCellId="1" sqref="E8:E17 H19"/>
    </sheetView>
  </sheetViews>
  <sheetFormatPr defaultRowHeight="12.8"/>
  <cols>
    <col collapsed="false" hidden="false" max="7" min="7" style="0" width="20.1651785714286"/>
    <col collapsed="false" hidden="false" max="8" min="8" style="0" width="11.9866071428571"/>
    <col collapsed="false" hidden="false" max="9" min="9" style="0" width="9.02232142857143"/>
    <col collapsed="false" hidden="false" max="11" min="11" style="0" width="8.69196428571429"/>
    <col collapsed="false" hidden="false" max="12" min="12" style="0" width="9.70089285714286"/>
    <col collapsed="false" hidden="false" max="13" min="13" style="0" width="19.1517857142857"/>
    <col collapsed="false" hidden="false" max="14" min="14" style="0" width="21.1830357142857"/>
    <col collapsed="false" hidden="false" max="15" min="15" style="0" width="18.1339285714286"/>
    <col collapsed="false" hidden="false" max="128" min="16" style="0" width="7.55803571428571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1"/>
      <c r="E1" s="3" t="s">
        <v>3</v>
      </c>
      <c r="F1" s="3"/>
      <c r="G1" s="4"/>
      <c r="H1" s="4"/>
      <c r="I1" s="4"/>
      <c r="J1" s="4"/>
      <c r="K1" s="1" t="s">
        <v>4</v>
      </c>
      <c r="L1" s="1" t="s">
        <v>5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</row>
    <row r="2" customFormat="false" ht="12.8" hidden="false" customHeight="false" outlineLevel="0" collapsed="false">
      <c r="A2" s="4" t="n">
        <v>0</v>
      </c>
      <c r="B2" s="5" t="n">
        <v>3.046</v>
      </c>
      <c r="C2" s="5" t="n">
        <v>4.227</v>
      </c>
      <c r="D2" s="5"/>
      <c r="E2" s="3"/>
      <c r="F2" s="3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</row>
    <row r="3" customFormat="false" ht="12.8" hidden="false" customHeight="false" outlineLevel="0" collapsed="false">
      <c r="A3" s="4" t="n">
        <v>30</v>
      </c>
      <c r="B3" s="5" t="n">
        <v>0.151</v>
      </c>
      <c r="C3" s="5" t="n">
        <v>0.097</v>
      </c>
      <c r="D3" s="4" t="n">
        <v>30</v>
      </c>
      <c r="E3" s="5" t="n">
        <v>3.046</v>
      </c>
      <c r="F3" s="5" t="n">
        <v>4.227</v>
      </c>
      <c r="G3" s="3" t="n">
        <f aca="false">E16/2+F16/2</f>
        <v>0.0362604639126175</v>
      </c>
      <c r="H3" s="3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</row>
    <row r="4" customFormat="false" ht="12.8" hidden="false" customHeight="false" outlineLevel="0" collapsed="false">
      <c r="A4" s="4" t="n">
        <v>35</v>
      </c>
      <c r="B4" s="5" t="n">
        <v>0.181</v>
      </c>
      <c r="C4" s="5" t="n">
        <v>0.073</v>
      </c>
      <c r="D4" s="4" t="n">
        <v>35</v>
      </c>
      <c r="E4" s="5" t="n">
        <v>3.046</v>
      </c>
      <c r="F4" s="5" t="n">
        <v>4.227</v>
      </c>
      <c r="G4" s="3" t="n">
        <f aca="false">E17/2+F17/2</f>
        <v>0.0383460622167379</v>
      </c>
      <c r="H4" s="3"/>
      <c r="I4" s="3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</row>
    <row r="5" customFormat="false" ht="12.8" hidden="false" customHeight="false" outlineLevel="0" collapsed="false">
      <c r="A5" s="4" t="n">
        <v>40</v>
      </c>
      <c r="B5" s="5" t="n">
        <v>0.213</v>
      </c>
      <c r="C5" s="5" t="n">
        <v>0.045</v>
      </c>
      <c r="D5" s="4" t="n">
        <v>40</v>
      </c>
      <c r="E5" s="5" t="n">
        <v>3.046</v>
      </c>
      <c r="F5" s="5" t="n">
        <v>4.227</v>
      </c>
      <c r="G5" s="3" t="n">
        <f aca="false">E18/2+F18/2</f>
        <v>0.04028681112462</v>
      </c>
      <c r="H5" s="3"/>
      <c r="I5" s="3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</row>
    <row r="6" customFormat="false" ht="12.8" hidden="false" customHeight="false" outlineLevel="0" collapsed="false">
      <c r="A6" s="4" t="n">
        <v>45</v>
      </c>
      <c r="B6" s="5" t="n">
        <v>0.26</v>
      </c>
      <c r="C6" s="5" t="n">
        <v>0.017</v>
      </c>
      <c r="D6" s="4" t="n">
        <v>45</v>
      </c>
      <c r="E6" s="5" t="n">
        <v>3.046</v>
      </c>
      <c r="F6" s="5" t="n">
        <v>4.227</v>
      </c>
      <c r="G6" s="3" t="n">
        <f aca="false">E19/2+F19/2</f>
        <v>0.0446898056004602</v>
      </c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</row>
    <row r="7" customFormat="false" ht="12.8" hidden="false" customHeight="false" outlineLevel="0" collapsed="false">
      <c r="A7" s="4" t="n">
        <v>50</v>
      </c>
      <c r="B7" s="5" t="n">
        <v>0.322</v>
      </c>
      <c r="C7" s="5" t="n">
        <v>0.008</v>
      </c>
      <c r="D7" s="4" t="n">
        <v>50</v>
      </c>
      <c r="E7" s="5" t="n">
        <v>3.046</v>
      </c>
      <c r="F7" s="5" t="n">
        <v>4.227</v>
      </c>
      <c r="G7" s="3" t="n">
        <f aca="false">E20/2+F20/2</f>
        <v>0.0538025024694298</v>
      </c>
      <c r="H7" s="3"/>
      <c r="I7" s="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</row>
    <row r="8" customFormat="false" ht="12.8" hidden="false" customHeight="false" outlineLevel="0" collapsed="false">
      <c r="A8" s="4" t="n">
        <v>55</v>
      </c>
      <c r="B8" s="5" t="n">
        <v>0.407</v>
      </c>
      <c r="C8" s="5" t="n">
        <v>0.004</v>
      </c>
      <c r="D8" s="4" t="n">
        <v>55</v>
      </c>
      <c r="E8" s="5" t="n">
        <v>3.046</v>
      </c>
      <c r="F8" s="5" t="n">
        <v>4.227</v>
      </c>
      <c r="G8" s="3" t="n">
        <f aca="false">E21/2+F21/2</f>
        <v>0.0672820785492257</v>
      </c>
      <c r="H8" s="3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</row>
    <row r="9" customFormat="false" ht="12.8" hidden="false" customHeight="false" outlineLevel="0" collapsed="false">
      <c r="A9" s="4" t="n">
        <v>60</v>
      </c>
      <c r="B9" s="5" t="n">
        <v>0.533</v>
      </c>
      <c r="C9" s="5" t="n">
        <v>0.004</v>
      </c>
      <c r="D9" s="4" t="n">
        <v>60</v>
      </c>
      <c r="E9" s="5" t="n">
        <v>3.046</v>
      </c>
      <c r="F9" s="5" t="n">
        <v>4.227</v>
      </c>
      <c r="G9" s="3" t="n">
        <f aca="false">E22/2+F22/2</f>
        <v>0.0879649413200728</v>
      </c>
      <c r="H9" s="3"/>
      <c r="I9" s="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</row>
    <row r="10" customFormat="false" ht="12.8" hidden="false" customHeight="false" outlineLevel="0" collapsed="false">
      <c r="A10" s="4" t="n">
        <v>65</v>
      </c>
      <c r="B10" s="5" t="n">
        <v>0.698</v>
      </c>
      <c r="C10" s="5" t="n">
        <v>0.042</v>
      </c>
      <c r="D10" s="4" t="n">
        <v>65</v>
      </c>
      <c r="E10" s="5" t="n">
        <v>3.046</v>
      </c>
      <c r="F10" s="5" t="n">
        <v>4.227</v>
      </c>
      <c r="G10" s="3" t="n">
        <f aca="false">E23/2+F23/2</f>
        <v>0.119544556217954</v>
      </c>
      <c r="H10" s="3"/>
      <c r="I10" s="3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</row>
    <row r="11" customFormat="false" ht="12.8" hidden="false" customHeight="false" outlineLevel="0" collapsed="false">
      <c r="A11" s="4" t="n">
        <v>70</v>
      </c>
      <c r="B11" s="5" t="n">
        <v>0.93</v>
      </c>
      <c r="C11" s="5" t="n">
        <v>0.185</v>
      </c>
      <c r="D11" s="4" t="n">
        <v>70</v>
      </c>
      <c r="E11" s="5" t="n">
        <v>3.046</v>
      </c>
      <c r="F11" s="5" t="n">
        <v>4.227</v>
      </c>
      <c r="G11" s="3" t="n">
        <f aca="false">E24/2+F24/2</f>
        <v>0.174542357458486</v>
      </c>
      <c r="H11" s="3"/>
      <c r="I11" s="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</row>
    <row r="12" customFormat="false" ht="12.8" hidden="false" customHeight="false" outlineLevel="0" collapsed="false">
      <c r="A12" s="4" t="n">
        <v>75</v>
      </c>
      <c r="B12" s="5" t="n">
        <v>1.255</v>
      </c>
      <c r="C12" s="5" t="n">
        <v>0.481</v>
      </c>
      <c r="D12" s="4" t="n">
        <v>75</v>
      </c>
      <c r="E12" s="5" t="n">
        <v>3.046</v>
      </c>
      <c r="F12" s="5" t="n">
        <v>4.227</v>
      </c>
      <c r="G12" s="3" t="n">
        <f aca="false">E25/2+F25/2</f>
        <v>0.262904023023054</v>
      </c>
      <c r="H12" s="3"/>
      <c r="I12" s="3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</row>
    <row r="13" customFormat="false" ht="12.8" hidden="false" customHeight="false" outlineLevel="0" collapsed="false">
      <c r="A13" s="4" t="n">
        <v>80</v>
      </c>
      <c r="B13" s="5" t="n">
        <v>1.698</v>
      </c>
      <c r="C13" s="5" t="n">
        <v>0.988</v>
      </c>
      <c r="D13" s="4" t="n">
        <v>80</v>
      </c>
      <c r="E13" s="5" t="n">
        <v>3.046</v>
      </c>
      <c r="F13" s="5" t="n">
        <v>4.227</v>
      </c>
      <c r="G13" s="3" t="n">
        <f aca="false">E26/2+F26/2</f>
        <v>0.395593953201762</v>
      </c>
      <c r="H13" s="3"/>
      <c r="I13" s="3"/>
      <c r="J13" s="4"/>
      <c r="K13" s="4"/>
      <c r="L13" s="4"/>
      <c r="M13" s="1" t="s">
        <v>6</v>
      </c>
      <c r="N13" s="1" t="s">
        <v>7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</row>
    <row r="14" customFormat="false" ht="12.8" hidden="false" customHeight="false" outlineLevel="0" collapsed="false">
      <c r="A14" s="4" t="n">
        <v>85</v>
      </c>
      <c r="B14" s="5" t="n">
        <v>2.336</v>
      </c>
      <c r="C14" s="5" t="n">
        <v>2.16</v>
      </c>
      <c r="D14" s="4" t="n">
        <v>85</v>
      </c>
      <c r="E14" s="5" t="n">
        <v>3.046</v>
      </c>
      <c r="F14" s="5" t="n">
        <v>4.227</v>
      </c>
      <c r="G14" s="3" t="n">
        <f aca="false">E27/2+F27/2</f>
        <v>0.638954064644926</v>
      </c>
      <c r="H14" s="3"/>
      <c r="I14" s="3"/>
      <c r="J14" s="4" t="n">
        <f aca="false">K14/L14</f>
        <v>0.0125</v>
      </c>
      <c r="K14" s="4" t="n">
        <v>0.5</v>
      </c>
      <c r="L14" s="4" t="n">
        <v>40</v>
      </c>
      <c r="M14" s="3" t="n">
        <v>0.0699277741300066</v>
      </c>
      <c r="N14" s="3" t="n">
        <v>0.0106458481192335</v>
      </c>
      <c r="O14" s="6" t="n">
        <f aca="false">(((1+M14^0.5)*(1+N14^0.5))/((1-M14^0.5)*(1-N14^0.5)))^0.5</f>
        <v>1.45415062181833</v>
      </c>
      <c r="P14" s="6" t="n">
        <v>0.0227163463284275</v>
      </c>
      <c r="Q14" s="6" t="n">
        <f aca="false">P14*O14</f>
        <v>0.0330329891389234</v>
      </c>
      <c r="R14" s="4" t="s">
        <v>8</v>
      </c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</row>
    <row r="15" customFormat="false" ht="12.75" hidden="false" customHeight="false" outlineLevel="0" collapsed="false">
      <c r="A15" s="4"/>
      <c r="B15" s="4"/>
      <c r="C15" s="4"/>
      <c r="D15" s="4"/>
      <c r="E15" s="4"/>
      <c r="F15" s="4"/>
      <c r="G15" s="4"/>
      <c r="H15" s="4"/>
      <c r="I15" s="4"/>
      <c r="J15" s="4" t="n">
        <f aca="false">K15/L15</f>
        <v>0.00833333333333333</v>
      </c>
      <c r="K15" s="4" t="n">
        <v>0.5</v>
      </c>
      <c r="L15" s="4" t="n">
        <v>60</v>
      </c>
      <c r="M15" s="3" t="n">
        <v>0.174983585029547</v>
      </c>
      <c r="N15" s="3" t="n">
        <v>0.000946297610598533</v>
      </c>
      <c r="O15" s="6" t="n">
        <f aca="false">(((1+M15^0.5)*(1-N15^0.5))/((1-M15^0.5)*(1+N15^0.5)))^0.5</f>
        <v>1.51417485076159</v>
      </c>
      <c r="P15" s="6" t="n">
        <v>0.250007367434651</v>
      </c>
      <c r="Q15" s="6" t="n">
        <f aca="false">P15*O15</f>
        <v>0.378554868274661</v>
      </c>
      <c r="R15" s="4" t="s">
        <v>9</v>
      </c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</row>
    <row r="16" customFormat="false" ht="12.75" hidden="false" customHeight="false" outlineLevel="0" collapsed="false">
      <c r="A16" s="4" t="n">
        <v>0.001</v>
      </c>
      <c r="B16" s="4" t="n">
        <v>30</v>
      </c>
      <c r="C16" s="5" t="n">
        <v>0.151</v>
      </c>
      <c r="D16" s="5" t="n">
        <v>0.097</v>
      </c>
      <c r="E16" s="7" t="n">
        <f aca="false">B3/B2</f>
        <v>0.0495732107682206</v>
      </c>
      <c r="F16" s="7" t="n">
        <f aca="false">C3/C2</f>
        <v>0.0229477170570144</v>
      </c>
      <c r="G16" s="8" t="n">
        <f aca="false">((A16/C16)^2+(A16/E3)^2)^0.5</f>
        <v>0.00663064899088644</v>
      </c>
      <c r="H16" s="7" t="n">
        <f aca="false">((A16/D16)^2+(A16/F3)^2)^0.5</f>
        <v>0.010311992414485</v>
      </c>
      <c r="I16" s="7" t="n">
        <f aca="false">(G16^2+H16^2)^0.5</f>
        <v>0.0122597999003548</v>
      </c>
      <c r="J16" s="4" t="n">
        <f aca="false">K16/L16</f>
        <v>0.00625</v>
      </c>
      <c r="K16" s="4" t="n">
        <v>0.5</v>
      </c>
      <c r="L16" s="4" t="n">
        <v>80</v>
      </c>
      <c r="M16" s="3" t="n">
        <v>0.557452396585686</v>
      </c>
      <c r="N16" s="3" t="n">
        <v>0.233735509817838</v>
      </c>
      <c r="O16" s="6" t="n">
        <f aca="false">(((1+M16^0.5)*(1-N16^0.5))/((1-M16^0.5)*(1+N16^0.5)))^0.5</f>
        <v>1.54929165634859</v>
      </c>
      <c r="P16" s="6" t="n">
        <v>0.0012389605861113</v>
      </c>
      <c r="Q16" s="6" t="n">
        <f aca="false">P16*O16</f>
        <v>0.001919511298607</v>
      </c>
      <c r="R16" s="4" t="s">
        <v>10</v>
      </c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</row>
    <row r="17" customFormat="false" ht="12.75" hidden="false" customHeight="false" outlineLevel="0" collapsed="false">
      <c r="A17" s="4" t="n">
        <v>0.001</v>
      </c>
      <c r="B17" s="4" t="n">
        <v>35</v>
      </c>
      <c r="C17" s="5" t="n">
        <v>0.181</v>
      </c>
      <c r="D17" s="5" t="n">
        <v>0.073</v>
      </c>
      <c r="E17" s="7" t="n">
        <f aca="false">B4/B2</f>
        <v>0.0594221930400525</v>
      </c>
      <c r="F17" s="7" t="n">
        <f aca="false">C4/C2</f>
        <v>0.0172699313934232</v>
      </c>
      <c r="G17" s="8" t="n">
        <f aca="false">((A17/C17)^2+(A17/E4)^2)^0.5</f>
        <v>0.0055346074185956</v>
      </c>
      <c r="H17" s="7" t="n">
        <f aca="false">((A17/D17)^2+(A17/F4)^2)^0.5</f>
        <v>0.0137006727965432</v>
      </c>
      <c r="I17" s="7" t="n">
        <f aca="false">(G17^2+H17^2)^0.5</f>
        <v>0.0147763430643685</v>
      </c>
      <c r="J17" s="4"/>
      <c r="K17" s="4"/>
      <c r="L17" s="4"/>
      <c r="M17" s="4"/>
      <c r="N17" s="4"/>
      <c r="O17" s="4"/>
      <c r="P17" s="4"/>
      <c r="Q17" s="6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</row>
    <row r="18" customFormat="false" ht="12.75" hidden="false" customHeight="false" outlineLevel="0" collapsed="false">
      <c r="A18" s="4" t="n">
        <v>0.001</v>
      </c>
      <c r="B18" s="4" t="n">
        <v>40</v>
      </c>
      <c r="C18" s="5" t="n">
        <v>0.213</v>
      </c>
      <c r="D18" s="5" t="n">
        <v>0.045</v>
      </c>
      <c r="E18" s="7" t="n">
        <f aca="false">B5/B2</f>
        <v>0.0699277741300066</v>
      </c>
      <c r="F18" s="7" t="n">
        <f aca="false">C5/C2</f>
        <v>0.0106458481192335</v>
      </c>
      <c r="G18" s="8" t="n">
        <f aca="false">((A18/C18)^2+(A18/E5)^2)^0.5</f>
        <v>0.00470630030610502</v>
      </c>
      <c r="H18" s="7" t="n">
        <f aca="false">((A18/D18)^2+(A18/F5)^2)^0.5</f>
        <v>0.0222234814541245</v>
      </c>
      <c r="I18" s="7" t="n">
        <f aca="false">(G18^2+H18^2)^0.5</f>
        <v>0.0227163463284275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</row>
    <row r="19" customFormat="false" ht="12.75" hidden="false" customHeight="false" outlineLevel="0" collapsed="false">
      <c r="A19" s="4" t="n">
        <v>0.001</v>
      </c>
      <c r="B19" s="4" t="n">
        <v>45</v>
      </c>
      <c r="C19" s="5" t="n">
        <v>0.26</v>
      </c>
      <c r="D19" s="5" t="n">
        <v>0.017</v>
      </c>
      <c r="E19" s="7" t="n">
        <f aca="false">B6/B2</f>
        <v>0.0853578463558766</v>
      </c>
      <c r="F19" s="7" t="n">
        <f aca="false">C6/C2</f>
        <v>0.00402176484504377</v>
      </c>
      <c r="G19" s="8" t="n">
        <f aca="false">((A19/C19)^2+(A19/E6)^2)^0.5</f>
        <v>0.00386013988221591</v>
      </c>
      <c r="H19" s="7" t="n">
        <f aca="false">((A19/D19)^2+(A19/F6)^2)^0.5</f>
        <v>0.058824005133149</v>
      </c>
      <c r="I19" s="7" t="n">
        <f aca="false">(G19^2+H19^2)^0.5</f>
        <v>0.058950523829861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</row>
    <row r="20" customFormat="false" ht="12.75" hidden="false" customHeight="false" outlineLevel="0" collapsed="false">
      <c r="A20" s="4" t="n">
        <v>0.001</v>
      </c>
      <c r="B20" s="4" t="n">
        <v>50</v>
      </c>
      <c r="C20" s="5" t="n">
        <v>0.322</v>
      </c>
      <c r="D20" s="5" t="n">
        <v>0.008</v>
      </c>
      <c r="E20" s="7" t="n">
        <f aca="false">B7/B2</f>
        <v>0.105712409717663</v>
      </c>
      <c r="F20" s="7" t="n">
        <f aca="false">C7/C2</f>
        <v>0.00189259522119707</v>
      </c>
      <c r="G20" s="8" t="n">
        <f aca="false">((A20/C20)^2+(A20/E7)^2)^0.5</f>
        <v>0.00312289451244793</v>
      </c>
      <c r="H20" s="7" t="n">
        <f aca="false">((A20/D20)^2+(A20/F7)^2)^0.5</f>
        <v>0.125000223869591</v>
      </c>
      <c r="I20" s="7" t="n">
        <f aca="false">(G20^2+H20^2)^0.5</f>
        <v>0.125039227595119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</row>
    <row r="21" customFormat="false" ht="12.75" hidden="false" customHeight="false" outlineLevel="0" collapsed="false">
      <c r="A21" s="4" t="n">
        <v>0.001</v>
      </c>
      <c r="B21" s="4" t="n">
        <v>55</v>
      </c>
      <c r="C21" s="5" t="n">
        <v>0.407</v>
      </c>
      <c r="D21" s="5" t="n">
        <v>0.004</v>
      </c>
      <c r="E21" s="7" t="n">
        <f aca="false">B8/B2</f>
        <v>0.133617859487853</v>
      </c>
      <c r="F21" s="7" t="n">
        <f aca="false">C8/C2</f>
        <v>0.000946297610598533</v>
      </c>
      <c r="G21" s="8" t="n">
        <f aca="false">((A21/C21)^2+(A21/E8)^2)^0.5</f>
        <v>0.00247883875548733</v>
      </c>
      <c r="H21" s="7" t="n">
        <f aca="false">((A21/D21)^2+(A21/F8)^2)^0.5</f>
        <v>0.250000111934871</v>
      </c>
      <c r="I21" s="7" t="n">
        <f aca="false">(G21^2+H21^2)^0.5</f>
        <v>0.250012400910482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</row>
    <row r="22" customFormat="false" ht="12.75" hidden="false" customHeight="false" outlineLevel="0" collapsed="false">
      <c r="A22" s="4" t="n">
        <v>0.001</v>
      </c>
      <c r="B22" s="4" t="n">
        <v>60</v>
      </c>
      <c r="C22" s="5" t="n">
        <v>0.533</v>
      </c>
      <c r="D22" s="5" t="n">
        <v>0.004</v>
      </c>
      <c r="E22" s="7" t="n">
        <f aca="false">B9/B2</f>
        <v>0.174983585029547</v>
      </c>
      <c r="F22" s="7" t="n">
        <f aca="false">C9/C2</f>
        <v>0.000946297610598533</v>
      </c>
      <c r="G22" s="8" t="n">
        <f aca="false">((A22/C22)^2+(A22/E9)^2)^0.5</f>
        <v>0.0019046795416943</v>
      </c>
      <c r="H22" s="7" t="n">
        <f aca="false">((A22/D22)^2+(A22/F9)^2)^0.5</f>
        <v>0.250000111934871</v>
      </c>
      <c r="I22" s="7" t="n">
        <f aca="false">(G22^2+H22^2)^0.5</f>
        <v>0.250007367434651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</row>
    <row r="23" customFormat="false" ht="12.75" hidden="false" customHeight="false" outlineLevel="0" collapsed="false">
      <c r="A23" s="4" t="n">
        <v>0.001</v>
      </c>
      <c r="B23" s="4" t="n">
        <v>65</v>
      </c>
      <c r="C23" s="5" t="n">
        <v>0.698</v>
      </c>
      <c r="D23" s="5" t="n">
        <v>0.042</v>
      </c>
      <c r="E23" s="7" t="n">
        <f aca="false">B10/B2</f>
        <v>0.229152987524622</v>
      </c>
      <c r="F23" s="7" t="n">
        <f aca="false">C10/C2</f>
        <v>0.0099361249112846</v>
      </c>
      <c r="G23" s="8" t="n">
        <f aca="false">((A23/C23)^2+(A23/E10)^2)^0.5</f>
        <v>0.00146979889997073</v>
      </c>
      <c r="H23" s="7" t="n">
        <f aca="false">((A23/D23)^2+(A23/F10)^2)^0.5</f>
        <v>0.0238106990969243</v>
      </c>
      <c r="I23" s="7" t="n">
        <f aca="false">(G23^2+H23^2)^0.5</f>
        <v>0.0238560202106434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</row>
    <row r="24" customFormat="false" ht="12.75" hidden="false" customHeight="false" outlineLevel="0" collapsed="false">
      <c r="A24" s="4" t="n">
        <v>0.001</v>
      </c>
      <c r="B24" s="4" t="n">
        <v>70</v>
      </c>
      <c r="C24" s="5" t="n">
        <v>0.93</v>
      </c>
      <c r="D24" s="5" t="n">
        <v>0.185</v>
      </c>
      <c r="E24" s="7" t="n">
        <f aca="false">B11/B2</f>
        <v>0.305318450426789</v>
      </c>
      <c r="F24" s="7" t="n">
        <f aca="false">C11/C2</f>
        <v>0.0437662644901822</v>
      </c>
      <c r="G24" s="8" t="n">
        <f aca="false">((A24/C24)^2+(A24/E11)^2)^0.5</f>
        <v>0.00112427022162903</v>
      </c>
      <c r="H24" s="7" t="n">
        <f aca="false">((A24/D24)^2+(A24/F11)^2)^0.5</f>
        <v>0.00541057991760357</v>
      </c>
      <c r="I24" s="7" t="n">
        <f aca="false">(G24^2+H24^2)^0.5</f>
        <v>0.00552615223967064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</row>
    <row r="25" customFormat="false" ht="12.75" hidden="false" customHeight="false" outlineLevel="0" collapsed="false">
      <c r="A25" s="4" t="n">
        <v>0.001</v>
      </c>
      <c r="B25" s="4" t="n">
        <v>75</v>
      </c>
      <c r="C25" s="5" t="n">
        <v>1.255</v>
      </c>
      <c r="D25" s="5" t="n">
        <v>0.481</v>
      </c>
      <c r="E25" s="7" t="n">
        <f aca="false">B12/B2</f>
        <v>0.412015758371635</v>
      </c>
      <c r="F25" s="7" t="n">
        <f aca="false">C12/C2</f>
        <v>0.113792287674474</v>
      </c>
      <c r="G25" s="8" t="n">
        <f aca="false">((A25/C25)^2+(A25/E12)^2)^0.5</f>
        <v>0.000861795253505802</v>
      </c>
      <c r="H25" s="7" t="n">
        <f aca="false">((A25/D25)^2+(A25/F12)^2)^0.5</f>
        <v>0.00209241895720814</v>
      </c>
      <c r="I25" s="7" t="n">
        <f aca="false">(G25^2+H25^2)^0.5</f>
        <v>0.00226294236591415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</row>
    <row r="26" customFormat="false" ht="12.75" hidden="false" customHeight="false" outlineLevel="0" collapsed="false">
      <c r="A26" s="4" t="n">
        <v>0.001</v>
      </c>
      <c r="B26" s="4" t="n">
        <v>80</v>
      </c>
      <c r="C26" s="5" t="n">
        <v>1.698</v>
      </c>
      <c r="D26" s="5" t="n">
        <v>0.988</v>
      </c>
      <c r="E26" s="7" t="n">
        <f aca="false">B13/B2</f>
        <v>0.557452396585686</v>
      </c>
      <c r="F26" s="7" t="n">
        <f aca="false">C13/C2</f>
        <v>0.233735509817838</v>
      </c>
      <c r="G26" s="8" t="n">
        <f aca="false">((A26/C26)^2+(A26/E13)^2)^0.5</f>
        <v>0.000674252822577734</v>
      </c>
      <c r="H26" s="7" t="n">
        <f aca="false">((A26/D26)^2+(A26/F13)^2)^0.5</f>
        <v>0.00103942602679711</v>
      </c>
      <c r="I26" s="7" t="n">
        <f aca="false">(G26^2+H26^2)^0.5</f>
        <v>0.0012389605861113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</row>
    <row r="27" customFormat="false" ht="12.75" hidden="false" customHeight="false" outlineLevel="0" collapsed="false">
      <c r="A27" s="4" t="n">
        <v>0.001</v>
      </c>
      <c r="B27" s="4" t="n">
        <v>85</v>
      </c>
      <c r="C27" s="5" t="n">
        <v>2.336</v>
      </c>
      <c r="D27" s="5" t="n">
        <v>2.16</v>
      </c>
      <c r="E27" s="7" t="n">
        <f aca="false">B14/B2</f>
        <v>0.766907419566645</v>
      </c>
      <c r="F27" s="7" t="n">
        <f aca="false">C14/C2</f>
        <v>0.511000709723208</v>
      </c>
      <c r="G27" s="8" t="n">
        <f aca="false">((A27/C27)^2+(A27/E14)^2)^0.5</f>
        <v>0.000539476472989987</v>
      </c>
      <c r="H27" s="7" t="n">
        <f aca="false">((A27/D27)^2+(A27/F14)^2)^0.5</f>
        <v>0.000519905907895339</v>
      </c>
      <c r="I27" s="7" t="n">
        <f aca="false">(G27^2+H27^2)^0.5</f>
        <v>0.000749224277485849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</row>
    <row r="29" customFormat="false" ht="12.75" hidden="false" customHeight="false" outlineLevel="0" collapsed="false">
      <c r="A29" s="4"/>
      <c r="B29" s="4" t="n">
        <v>0.001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</row>
  </sheetData>
  <printOptions headings="false" gridLines="false" gridLinesSet="true" horizontalCentered="false" verticalCentered="false"/>
  <pageMargins left="1" right="1" top="1" bottom="1.13888888888889" header="1" footer="1"/>
  <pageSetup paperSize="9" scale="100" firstPageNumber="1" fitToWidth="1" fitToHeight="1" pageOrder="downThenOver" orientation="portrait" usePrinterDefaults="false" blackAndWhite="false" draft="false" cellComments="atEnd" useFirstPageNumber="true" horizontalDpi="300" verticalDpi="300" copies="1"/>
  <headerFooter differentFirst="false" differentOddEven="false">
    <oddHeader/>
    <oddFooter>&amp;C&amp;"Arial,obyčejné"Stránka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X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E8" activeCellId="0" sqref="E8:E17"/>
    </sheetView>
  </sheetViews>
  <sheetFormatPr defaultRowHeight="12.8"/>
  <cols>
    <col collapsed="false" hidden="false" max="6" min="5" style="0" width="20.1651785714286"/>
    <col collapsed="false" hidden="false" max="128" min="7" style="0" width="7.55803571428571"/>
  </cols>
  <sheetData>
    <row r="1" customFormat="false" ht="12.8" hidden="false" customHeight="false" outlineLevel="0" collapsed="false">
      <c r="A1" s="1" t="s">
        <v>0</v>
      </c>
      <c r="B1" s="9" t="s">
        <v>11</v>
      </c>
      <c r="C1" s="1" t="s">
        <v>4</v>
      </c>
      <c r="D1" s="1" t="s">
        <v>12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</row>
    <row r="2" customFormat="false" ht="12.8" hidden="false" customHeight="false" outlineLevel="0" collapsed="false">
      <c r="A2" s="4" t="n">
        <v>52</v>
      </c>
      <c r="B2" s="9" t="n">
        <v>188.1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</row>
    <row r="3" customFormat="false" ht="12.8" hidden="false" customHeight="false" outlineLevel="0" collapsed="false">
      <c r="A3" s="4" t="n">
        <v>53</v>
      </c>
      <c r="B3" s="9" t="n">
        <v>124.2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</row>
    <row r="4" customFormat="false" ht="12.8" hidden="false" customHeight="false" outlineLevel="0" collapsed="false">
      <c r="A4" s="4" t="n">
        <v>54</v>
      </c>
      <c r="B4" s="9" t="n">
        <v>70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</row>
    <row r="5" customFormat="false" ht="12.8" hidden="false" customHeight="false" outlineLevel="0" collapsed="false">
      <c r="A5" s="4" t="n">
        <v>55</v>
      </c>
      <c r="B5" s="9" t="n">
        <v>24.5</v>
      </c>
      <c r="C5" s="4"/>
      <c r="D5" s="4"/>
      <c r="E5" s="5" t="n">
        <f aca="false">TAN(56/180*PI())</f>
        <v>1.48256096851274</v>
      </c>
      <c r="F5" s="5" t="n">
        <f aca="false">E8</f>
        <v>0.00892857142857143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</row>
    <row r="6" customFormat="false" ht="12.8" hidden="false" customHeight="false" outlineLevel="0" collapsed="false">
      <c r="A6" s="4" t="n">
        <v>56</v>
      </c>
      <c r="B6" s="9" t="n">
        <v>7.8</v>
      </c>
      <c r="C6" s="4"/>
      <c r="D6" s="4"/>
      <c r="E6" s="4" t="n">
        <v>56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</row>
    <row r="7" customFormat="false" ht="12.8" hidden="false" customHeight="false" outlineLevel="0" collapsed="false">
      <c r="A7" s="4" t="n">
        <v>57</v>
      </c>
      <c r="B7" s="9" t="n">
        <v>24.6</v>
      </c>
      <c r="C7" s="4"/>
      <c r="D7" s="4"/>
      <c r="E7" s="4" t="n">
        <v>0.5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</row>
    <row r="8" customFormat="false" ht="12.8" hidden="false" customHeight="false" outlineLevel="0" collapsed="false">
      <c r="A8" s="4" t="n">
        <v>58</v>
      </c>
      <c r="B8" s="9" t="n">
        <v>71.2</v>
      </c>
      <c r="C8" s="4"/>
      <c r="D8" s="4"/>
      <c r="E8" s="4" t="n">
        <f aca="false">E7/E6</f>
        <v>0.00892857142857143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</row>
    <row r="9" customFormat="false" ht="12.8" hidden="false" customHeight="false" outlineLevel="0" collapsed="false">
      <c r="A9" s="4" t="n">
        <v>59</v>
      </c>
      <c r="B9" s="9" t="n">
        <v>152.7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</row>
    <row r="10" customFormat="false" ht="12.75" hidden="false" customHeight="false" outlineLevel="0" collapsed="false"/>
    <row r="11" customFormat="false" ht="12.75" hidden="false" customHeight="false" outlineLevel="0" collapsed="false"/>
    <row r="12" customFormat="false" ht="12.75" hidden="false" customHeight="false" outlineLevel="0" collapsed="false"/>
    <row r="13" customFormat="false" ht="12.75" hidden="false" customHeight="false" outlineLevel="0" collapsed="false"/>
    <row r="14" customFormat="false" ht="12.75" hidden="false" customHeight="false" outlineLevel="0" collapsed="false"/>
    <row r="15" customFormat="false" ht="12.75" hidden="false" customHeight="false" outlineLevel="0" collapsed="false"/>
    <row r="16" customFormat="false" ht="12.75" hidden="false" customHeight="false" outlineLevel="0" collapsed="false"/>
    <row r="17" customFormat="false" ht="12.75" hidden="false" customHeight="false" outlineLevel="0" collapsed="false"/>
    <row r="18" customFormat="false" ht="12.75" hidden="false" customHeight="false" outlineLevel="0" collapsed="false"/>
    <row r="19" customFormat="false" ht="12.75" hidden="false" customHeight="false" outlineLevel="0" collapsed="false"/>
    <row r="20" customFormat="false" ht="12.75" hidden="false" customHeight="false" outlineLevel="0" collapsed="false"/>
    <row r="21" customFormat="false" ht="12.75" hidden="false" customHeight="false" outlineLevel="0" collapsed="false"/>
    <row r="22" customFormat="false" ht="12.75" hidden="false" customHeight="false" outlineLevel="0" collapsed="false"/>
    <row r="23" customFormat="false" ht="12.75" hidden="false" customHeight="false" outlineLevel="0" collapsed="false"/>
    <row r="24" customFormat="false" ht="12.75" hidden="false" customHeight="false" outlineLevel="0" collapsed="false"/>
    <row r="25" customFormat="false" ht="12.75" hidden="false" customHeight="false" outlineLevel="0" collapsed="false"/>
    <row r="26" customFormat="false" ht="12.75" hidden="false" customHeight="false" outlineLevel="0" collapsed="false"/>
    <row r="27" customFormat="false" ht="12.75" hidden="false" customHeight="false" outlineLevel="0" collapsed="false"/>
    <row r="28" customFormat="false" ht="12.75" hidden="false" customHeight="false" outlineLevel="0" collapsed="false"/>
    <row r="29" customFormat="false" ht="12.75" hidden="false" customHeight="false" outlineLevel="0" collapsed="false"/>
    <row r="30" customFormat="false" ht="12.75" hidden="false" customHeight="false" outlineLevel="0" collapsed="false"/>
    <row r="31" customFormat="false" ht="12.75" hidden="false" customHeight="false" outlineLevel="0" collapsed="false"/>
    <row r="32" customFormat="false" ht="12.75" hidden="false" customHeight="false" outlineLevel="0" collapsed="false"/>
    <row r="33" customFormat="false" ht="12.75" hidden="false" customHeight="false" outlineLevel="0" collapsed="false"/>
    <row r="34" customFormat="false" ht="12.75" hidden="false" customHeight="false" outlineLevel="0" collapsed="false"/>
    <row r="35" customFormat="false" ht="12.75" hidden="false" customHeight="false" outlineLevel="0" collapsed="false"/>
    <row r="36" customFormat="false" ht="12.75" hidden="false" customHeight="false" outlineLevel="0" collapsed="false"/>
    <row r="37" customFormat="false" ht="12.75" hidden="false" customHeight="false" outlineLevel="0" collapsed="false"/>
    <row r="38" customFormat="false" ht="12.75" hidden="false" customHeight="false" outlineLevel="0" collapsed="false"/>
    <row r="39" customFormat="false" ht="12.75" hidden="false" customHeight="false" outlineLevel="0" collapsed="false"/>
    <row r="40" customFormat="false" ht="12.75" hidden="false" customHeight="false" outlineLevel="0" collapsed="false"/>
    <row r="41" customFormat="false" ht="12.75" hidden="false" customHeight="false" outlineLevel="0" collapsed="false"/>
    <row r="42" customFormat="false" ht="12.75" hidden="false" customHeight="false" outlineLevel="0" collapsed="false"/>
    <row r="43" customFormat="false" ht="12.75" hidden="false" customHeight="false" outlineLevel="0" collapsed="false"/>
    <row r="44" customFormat="false" ht="12.75" hidden="false" customHeight="false" outlineLevel="0" collapsed="false"/>
    <row r="45" customFormat="false" ht="12.75" hidden="false" customHeight="false" outlineLevel="0" collapsed="false"/>
    <row r="46" customFormat="false" ht="12.75" hidden="false" customHeight="false" outlineLevel="0" collapsed="false"/>
    <row r="47" customFormat="false" ht="12.75" hidden="false" customHeight="false" outlineLevel="0" collapsed="false"/>
    <row r="48" customFormat="false" ht="12.75" hidden="false" customHeight="false" outlineLevel="0" collapsed="false"/>
    <row r="49" customFormat="false" ht="12.75" hidden="false" customHeight="false" outlineLevel="0" collapsed="false"/>
    <row r="50" customFormat="false" ht="12.75" hidden="false" customHeight="false" outlineLevel="0" collapsed="false"/>
    <row r="51" customFormat="false" ht="12.75" hidden="false" customHeight="false" outlineLevel="0" collapsed="false"/>
    <row r="52" customFormat="false" ht="12.75" hidden="false" customHeight="false" outlineLevel="0" collapsed="false"/>
    <row r="53" customFormat="false" ht="12.75" hidden="false" customHeight="false" outlineLevel="0" collapsed="false"/>
    <row r="54" customFormat="false" ht="12.75" hidden="false" customHeight="false" outlineLevel="0" collapsed="false"/>
    <row r="55" customFormat="false" ht="12.75" hidden="false" customHeight="false" outlineLevel="0" collapsed="false"/>
    <row r="56" customFormat="false" ht="12.75" hidden="false" customHeight="false" outlineLevel="0" collapsed="false"/>
    <row r="57" customFormat="false" ht="12.75" hidden="false" customHeight="false" outlineLevel="0" collapsed="false"/>
    <row r="58" customFormat="false" ht="12.75" hidden="false" customHeight="false" outlineLevel="0" collapsed="false"/>
    <row r="59" customFormat="false" ht="12.75" hidden="false" customHeight="false" outlineLevel="0" collapsed="false"/>
    <row r="60" customFormat="false" ht="12.75" hidden="false" customHeight="false" outlineLevel="0" collapsed="false"/>
    <row r="61" customFormat="false" ht="12.75" hidden="false" customHeight="false" outlineLevel="0" collapsed="false"/>
    <row r="62" customFormat="false" ht="12.75" hidden="false" customHeight="false" outlineLevel="0" collapsed="false"/>
    <row r="63" customFormat="false" ht="12.75" hidden="false" customHeight="false" outlineLevel="0" collapsed="false"/>
    <row r="64" customFormat="false" ht="12.75" hidden="false" customHeight="false" outlineLevel="0" collapsed="false"/>
    <row r="65" customFormat="false" ht="12.75" hidden="false" customHeight="false" outlineLevel="0" collapsed="false"/>
    <row r="66" customFormat="false" ht="12.75" hidden="false" customHeight="false" outlineLevel="0" collapsed="false"/>
    <row r="67" customFormat="false" ht="12.75" hidden="false" customHeight="false" outlineLevel="0" collapsed="false"/>
    <row r="68" customFormat="false" ht="12.75" hidden="false" customHeight="false" outlineLevel="0" collapsed="false"/>
    <row r="69" customFormat="false" ht="12.75" hidden="false" customHeight="false" outlineLevel="0" collapsed="false"/>
    <row r="70" customFormat="false" ht="12.75" hidden="false" customHeight="false" outlineLevel="0" collapsed="false"/>
    <row r="71" customFormat="false" ht="12.75" hidden="false" customHeight="false" outlineLevel="0" collapsed="false"/>
    <row r="72" customFormat="false" ht="12.75" hidden="false" customHeight="false" outlineLevel="0" collapsed="false"/>
    <row r="73" customFormat="false" ht="12.75" hidden="false" customHeight="false" outlineLevel="0" collapsed="false"/>
    <row r="74" customFormat="false" ht="12.75" hidden="false" customHeight="false" outlineLevel="0" collapsed="false"/>
    <row r="75" customFormat="false" ht="12.75" hidden="false" customHeight="false" outlineLevel="0" collapsed="false"/>
    <row r="76" customFormat="false" ht="12.75" hidden="false" customHeight="false" outlineLevel="0" collapsed="false"/>
    <row r="77" customFormat="false" ht="12.75" hidden="false" customHeight="false" outlineLevel="0" collapsed="false"/>
    <row r="78" customFormat="false" ht="12.75" hidden="false" customHeight="false" outlineLevel="0" collapsed="false"/>
    <row r="79" customFormat="false" ht="12.75" hidden="false" customHeight="false" outlineLevel="0" collapsed="false"/>
    <row r="80" customFormat="false" ht="12.75" hidden="false" customHeight="false" outlineLevel="0" collapsed="false"/>
    <row r="81" customFormat="false" ht="12.75" hidden="false" customHeight="false" outlineLevel="0" collapsed="false"/>
    <row r="82" customFormat="false" ht="12.75" hidden="false" customHeight="false" outlineLevel="0" collapsed="false"/>
    <row r="83" customFormat="false" ht="12.75" hidden="false" customHeight="false" outlineLevel="0" collapsed="false"/>
    <row r="84" customFormat="false" ht="12.75" hidden="false" customHeight="false" outlineLevel="0" collapsed="false"/>
    <row r="85" customFormat="false" ht="12.75" hidden="false" customHeight="false" outlineLevel="0" collapsed="false"/>
    <row r="86" customFormat="false" ht="12.75" hidden="false" customHeight="false" outlineLevel="0" collapsed="false"/>
    <row r="87" customFormat="false" ht="12.75" hidden="false" customHeight="false" outlineLevel="0" collapsed="false"/>
    <row r="88" customFormat="false" ht="12.75" hidden="false" customHeight="false" outlineLevel="0" collapsed="false"/>
    <row r="89" customFormat="false" ht="12.75" hidden="false" customHeight="false" outlineLevel="0" collapsed="false"/>
    <row r="90" customFormat="false" ht="12.75" hidden="false" customHeight="false" outlineLevel="0" collapsed="false"/>
    <row r="91" customFormat="false" ht="12.75" hidden="false" customHeight="false" outlineLevel="0" collapsed="false"/>
    <row r="92" customFormat="false" ht="12.75" hidden="false" customHeight="false" outlineLevel="0" collapsed="false"/>
    <row r="93" customFormat="false" ht="12.75" hidden="false" customHeight="false" outlineLevel="0" collapsed="false"/>
    <row r="94" customFormat="false" ht="12.75" hidden="false" customHeight="false" outlineLevel="0" collapsed="false"/>
    <row r="95" customFormat="false" ht="12.75" hidden="false" customHeight="false" outlineLevel="0" collapsed="false"/>
    <row r="96" customFormat="false" ht="12.75" hidden="false" customHeight="false" outlineLevel="0" collapsed="false"/>
    <row r="97" customFormat="false" ht="12.75" hidden="false" customHeight="false" outlineLevel="0" collapsed="false"/>
    <row r="98" customFormat="false" ht="12.75" hidden="false" customHeight="false" outlineLevel="0" collapsed="false"/>
    <row r="99" customFormat="false" ht="12.75" hidden="false" customHeight="false" outlineLevel="0" collapsed="false"/>
    <row r="100" customFormat="false" ht="12.75" hidden="false" customHeight="false" outlineLevel="0" collapsed="false"/>
    <row r="101" customFormat="false" ht="12.75" hidden="false" customHeight="false" outlineLevel="0" collapsed="false"/>
    <row r="102" customFormat="false" ht="12.75" hidden="false" customHeight="false" outlineLevel="0" collapsed="false"/>
    <row r="103" customFormat="false" ht="12.75" hidden="false" customHeight="false" outlineLevel="0" collapsed="false"/>
    <row r="104" customFormat="false" ht="12.75" hidden="false" customHeight="false" outlineLevel="0" collapsed="false"/>
    <row r="105" customFormat="false" ht="12.75" hidden="false" customHeight="false" outlineLevel="0" collapsed="false"/>
    <row r="106" customFormat="false" ht="12.75" hidden="false" customHeight="false" outlineLevel="0" collapsed="false"/>
    <row r="107" customFormat="false" ht="12.75" hidden="false" customHeight="false" outlineLevel="0" collapsed="false"/>
    <row r="108" customFormat="false" ht="12.75" hidden="false" customHeight="false" outlineLevel="0" collapsed="false"/>
    <row r="109" customFormat="false" ht="12.75" hidden="false" customHeight="false" outlineLevel="0" collapsed="false"/>
    <row r="110" customFormat="false" ht="12.75" hidden="false" customHeight="false" outlineLevel="0" collapsed="false"/>
    <row r="111" customFormat="false" ht="12.75" hidden="false" customHeight="false" outlineLevel="0" collapsed="false"/>
    <row r="112" customFormat="false" ht="12.75" hidden="false" customHeight="false" outlineLevel="0" collapsed="false"/>
    <row r="113" customFormat="false" ht="12.75" hidden="false" customHeight="false" outlineLevel="0" collapsed="false"/>
    <row r="114" customFormat="false" ht="12.75" hidden="false" customHeight="false" outlineLevel="0" collapsed="false"/>
    <row r="115" customFormat="false" ht="12.75" hidden="false" customHeight="false" outlineLevel="0" collapsed="false"/>
    <row r="116" customFormat="false" ht="12.75" hidden="false" customHeight="false" outlineLevel="0" collapsed="false"/>
    <row r="117" customFormat="false" ht="12.75" hidden="false" customHeight="false" outlineLevel="0" collapsed="false"/>
    <row r="118" customFormat="false" ht="12.75" hidden="false" customHeight="false" outlineLevel="0" collapsed="false"/>
    <row r="119" customFormat="false" ht="12.75" hidden="false" customHeight="false" outlineLevel="0" collapsed="false"/>
    <row r="120" customFormat="false" ht="12.75" hidden="false" customHeight="false" outlineLevel="0" collapsed="false"/>
    <row r="121" customFormat="false" ht="12.75" hidden="false" customHeight="false" outlineLevel="0" collapsed="false"/>
    <row r="122" customFormat="false" ht="12.75" hidden="false" customHeight="false" outlineLevel="0" collapsed="false"/>
    <row r="123" customFormat="false" ht="12.75" hidden="false" customHeight="false" outlineLevel="0" collapsed="false"/>
    <row r="124" customFormat="false" ht="12.75" hidden="false" customHeight="false" outlineLevel="0" collapsed="false"/>
    <row r="125" customFormat="false" ht="12.75" hidden="false" customHeight="false" outlineLevel="0" collapsed="false"/>
    <row r="126" customFormat="false" ht="12.75" hidden="false" customHeight="false" outlineLevel="0" collapsed="false"/>
    <row r="127" customFormat="false" ht="12.75" hidden="false" customHeight="false" outlineLevel="0" collapsed="false"/>
    <row r="128" customFormat="false" ht="12.75" hidden="false" customHeight="false" outlineLevel="0" collapsed="false"/>
  </sheetData>
  <printOptions headings="false" gridLines="false" gridLinesSet="true" horizontalCentered="false" verticalCentered="false"/>
  <pageMargins left="1" right="1" top="1" bottom="1.13888888888889" header="1" footer="1"/>
  <pageSetup paperSize="9" scale="100" firstPageNumber="1" fitToWidth="1" fitToHeight="1" pageOrder="downThenOver" orientation="portrait" usePrinterDefaults="false" blackAndWhite="false" draft="false" cellComments="atEnd" useFirstPageNumber="true" horizontalDpi="300" verticalDpi="300" copies="1"/>
  <headerFooter differentFirst="false" differentOddEven="false">
    <oddHeader/>
    <oddFooter>&amp;C&amp;"Arial,obyčejné"Stránka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X59"/>
  <sheetViews>
    <sheetView windowProtection="false" showFormulas="false" showGridLines="true" showRowColHeaders="true" showZeros="true" rightToLeft="false" tabSelected="false" showOutlineSymbols="true" defaultGridColor="true" view="normal" topLeftCell="D1" colorId="64" zoomScale="140" zoomScaleNormal="140" zoomScalePageLayoutView="100" workbookViewId="0">
      <selection pane="topLeft" activeCell="M4" activeCellId="1" sqref="E8:E17 M4"/>
    </sheetView>
  </sheetViews>
  <sheetFormatPr defaultRowHeight="12.8"/>
  <cols>
    <col collapsed="false" hidden="false" max="1" min="1" style="0" width="12.4017857142857"/>
    <col collapsed="false" hidden="false" max="2" min="2" style="0" width="14.6785714285714"/>
    <col collapsed="false" hidden="false" max="3" min="3" style="0" width="16.7008928571429"/>
    <col collapsed="false" hidden="false" max="4" min="4" style="0" width="10.7901785714286"/>
    <col collapsed="false" hidden="false" max="5" min="5" style="0" width="13.15625"/>
    <col collapsed="false" hidden="false" max="7" min="6" style="0" width="14.8526785714286"/>
    <col collapsed="false" hidden="false" max="10" min="10" style="0" width="14"/>
    <col collapsed="false" hidden="false" max="11" min="11" style="0" width="12.9910714285714"/>
    <col collapsed="false" hidden="false" max="12" min="12" style="0" width="10.3794642857143"/>
    <col collapsed="false" hidden="false" max="18" min="14" style="0" width="7.55803571428571"/>
    <col collapsed="false" hidden="false" max="21" min="19" style="0" width="9.02232142857143"/>
    <col collapsed="false" hidden="false" max="128" min="23" style="0" width="7.55803571428571"/>
  </cols>
  <sheetData>
    <row r="1" customFormat="false" ht="12.8" hidden="false" customHeight="false" outlineLevel="0" collapsed="false">
      <c r="A1" s="1" t="s">
        <v>13</v>
      </c>
      <c r="B1" s="1" t="s">
        <v>14</v>
      </c>
      <c r="C1" s="1" t="s">
        <v>15</v>
      </c>
      <c r="D1" s="10" t="s">
        <v>16</v>
      </c>
      <c r="E1" s="1" t="s">
        <v>17</v>
      </c>
      <c r="F1" s="1" t="s">
        <v>18</v>
      </c>
      <c r="G1" s="1" t="s">
        <v>19</v>
      </c>
      <c r="H1" s="10" t="s">
        <v>16</v>
      </c>
      <c r="I1" s="11" t="s">
        <v>20</v>
      </c>
      <c r="J1" s="12" t="s">
        <v>21</v>
      </c>
      <c r="K1" s="1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</row>
    <row r="2" customFormat="false" ht="12.8" hidden="false" customHeight="false" outlineLevel="0" collapsed="false">
      <c r="A2" s="4" t="n">
        <v>50</v>
      </c>
      <c r="B2" s="4" t="n">
        <v>281</v>
      </c>
      <c r="C2" s="4" t="n">
        <v>50</v>
      </c>
      <c r="D2" s="14" t="n">
        <f aca="false">B2+C2/60</f>
        <v>281.833333333333</v>
      </c>
      <c r="E2" s="4" t="n">
        <v>10</v>
      </c>
      <c r="F2" s="4" t="n">
        <v>234</v>
      </c>
      <c r="G2" s="4" t="n">
        <v>45</v>
      </c>
      <c r="H2" s="14" t="n">
        <f aca="false">F2+G2/60</f>
        <v>234.75</v>
      </c>
      <c r="I2" s="9" t="n">
        <f aca="false">A2-E2</f>
        <v>40</v>
      </c>
      <c r="J2" s="9" t="n">
        <f aca="false">D2-H2</f>
        <v>47.0833333333333</v>
      </c>
      <c r="K2" s="9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</row>
    <row r="3" customFormat="false" ht="12.8" hidden="false" customHeight="false" outlineLevel="0" collapsed="false">
      <c r="A3" s="4" t="n">
        <v>50</v>
      </c>
      <c r="B3" s="4" t="n">
        <v>281</v>
      </c>
      <c r="C3" s="4" t="n">
        <v>50</v>
      </c>
      <c r="D3" s="14" t="n">
        <f aca="false">B3+C3/60</f>
        <v>281.833333333333</v>
      </c>
      <c r="E3" s="4" t="n">
        <v>5</v>
      </c>
      <c r="F3" s="4" t="n">
        <v>237</v>
      </c>
      <c r="G3" s="4" t="n">
        <v>45</v>
      </c>
      <c r="H3" s="14" t="n">
        <f aca="false">F3+G3/60</f>
        <v>237.75</v>
      </c>
      <c r="I3" s="9" t="n">
        <f aca="false">A3-E3</f>
        <v>45</v>
      </c>
      <c r="J3" s="9" t="n">
        <f aca="false">D3-H3</f>
        <v>44.0833333333333</v>
      </c>
      <c r="K3" s="3" t="n">
        <f aca="false">E19/J3</f>
        <v>0.0160402294409047</v>
      </c>
      <c r="L3" s="15" t="n">
        <f aca="false">(SIN((J3+60)/360*PI())/(SIN(30/180*PI())))</f>
        <v>1.57691653371381</v>
      </c>
      <c r="M3" s="15" t="n">
        <f aca="false">L3*K3</f>
        <v>0.0252941030099255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</row>
    <row r="4" customFormat="false" ht="12.8" hidden="false" customHeight="false" outlineLevel="0" collapsed="false">
      <c r="A4" s="4" t="n">
        <v>50</v>
      </c>
      <c r="B4" s="4" t="n">
        <v>281</v>
      </c>
      <c r="C4" s="4" t="n">
        <v>50</v>
      </c>
      <c r="D4" s="14" t="n">
        <f aca="false">B4+C4/60</f>
        <v>281.833333333333</v>
      </c>
      <c r="E4" s="4" t="n">
        <v>0</v>
      </c>
      <c r="F4" s="4" t="n">
        <v>238</v>
      </c>
      <c r="G4" s="4" t="n">
        <v>20</v>
      </c>
      <c r="H4" s="14" t="n">
        <f aca="false">F4+G4/60</f>
        <v>238.333333333333</v>
      </c>
      <c r="I4" s="9" t="n">
        <f aca="false">A4-E4</f>
        <v>50</v>
      </c>
      <c r="J4" s="9" t="n">
        <f aca="false">D4-H4</f>
        <v>43.5</v>
      </c>
      <c r="K4" s="9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</row>
    <row r="5" customFormat="false" ht="12.8" hidden="false" customHeight="false" outlineLevel="0" collapsed="false">
      <c r="A5" s="4" t="n">
        <v>50</v>
      </c>
      <c r="B5" s="4" t="n">
        <v>281</v>
      </c>
      <c r="C5" s="4" t="n">
        <v>50</v>
      </c>
      <c r="D5" s="14" t="n">
        <f aca="false">B5+C5/60</f>
        <v>281.833333333333</v>
      </c>
      <c r="E5" s="4" t="n">
        <v>355</v>
      </c>
      <c r="F5" s="4" t="n">
        <v>237</v>
      </c>
      <c r="G5" s="4" t="n">
        <v>50</v>
      </c>
      <c r="H5" s="14" t="n">
        <f aca="false">F5+G5/60</f>
        <v>237.833333333333</v>
      </c>
      <c r="I5" s="9" t="n">
        <f aca="false">A5+(360-E5)</f>
        <v>55</v>
      </c>
      <c r="J5" s="9" t="n">
        <f aca="false">D5-H5</f>
        <v>44</v>
      </c>
      <c r="K5" s="9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</row>
    <row r="6" customFormat="false" ht="12.8" hidden="false" customHeight="false" outlineLevel="0" collapsed="false">
      <c r="A6" s="4" t="n">
        <v>50</v>
      </c>
      <c r="B6" s="4" t="n">
        <v>281</v>
      </c>
      <c r="C6" s="4" t="n">
        <v>50</v>
      </c>
      <c r="D6" s="14" t="n">
        <f aca="false">B6+C6/60</f>
        <v>281.833333333333</v>
      </c>
      <c r="E6" s="4" t="n">
        <v>350</v>
      </c>
      <c r="F6" s="4" t="n">
        <v>236</v>
      </c>
      <c r="G6" s="4" t="n">
        <v>35</v>
      </c>
      <c r="H6" s="14" t="n">
        <f aca="false">F6+G6/60</f>
        <v>236.583333333333</v>
      </c>
      <c r="I6" s="9" t="n">
        <f aca="false">A6+(360-E6)</f>
        <v>60</v>
      </c>
      <c r="J6" s="9" t="n">
        <f aca="false">D6-H6</f>
        <v>45.25</v>
      </c>
      <c r="K6" s="9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</row>
    <row r="7" customFormat="false" ht="12.8" hidden="false" customHeight="false" outlineLevel="0" collapsed="false">
      <c r="A7" s="4" t="n">
        <v>50</v>
      </c>
      <c r="B7" s="4" t="n">
        <v>281</v>
      </c>
      <c r="C7" s="4" t="n">
        <v>50</v>
      </c>
      <c r="D7" s="14" t="n">
        <f aca="false">B7+C7/60</f>
        <v>281.833333333333</v>
      </c>
      <c r="E7" s="4" t="n">
        <v>345</v>
      </c>
      <c r="F7" s="4" t="n">
        <v>234</v>
      </c>
      <c r="G7" s="4" t="n">
        <v>30</v>
      </c>
      <c r="H7" s="14" t="n">
        <f aca="false">F7+G7/60</f>
        <v>234.5</v>
      </c>
      <c r="I7" s="9" t="n">
        <f aca="false">A7+(360-E7)</f>
        <v>65</v>
      </c>
      <c r="J7" s="9" t="n">
        <f aca="false">D7-H7</f>
        <v>47.3333333333333</v>
      </c>
      <c r="K7" s="9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</row>
    <row r="8" customFormat="false" ht="12.8" hidden="false" customHeight="false" outlineLevel="0" collapsed="false">
      <c r="A8" s="4" t="n">
        <v>50</v>
      </c>
      <c r="B8" s="4" t="n">
        <v>281</v>
      </c>
      <c r="C8" s="4" t="n">
        <v>50</v>
      </c>
      <c r="D8" s="14" t="n">
        <f aca="false">B8+C8/60</f>
        <v>281.833333333333</v>
      </c>
      <c r="E8" s="4" t="n">
        <v>340</v>
      </c>
      <c r="F8" s="4" t="n">
        <v>231</v>
      </c>
      <c r="G8" s="4" t="n">
        <v>47</v>
      </c>
      <c r="H8" s="14" t="n">
        <f aca="false">F8+G8/60</f>
        <v>231.783333333333</v>
      </c>
      <c r="I8" s="9" t="n">
        <f aca="false">A8+(360-E8)</f>
        <v>70</v>
      </c>
      <c r="J8" s="9" t="n">
        <f aca="false">D8-H8</f>
        <v>50.05</v>
      </c>
      <c r="K8" s="9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</row>
    <row r="9" customFormat="false" ht="12.8" hidden="false" customHeight="false" outlineLevel="0" collapsed="false">
      <c r="A9" s="4" t="n">
        <v>50</v>
      </c>
      <c r="B9" s="4" t="n">
        <v>281</v>
      </c>
      <c r="C9" s="4" t="n">
        <v>50</v>
      </c>
      <c r="D9" s="14" t="n">
        <f aca="false">B9+C9/60</f>
        <v>281.833333333333</v>
      </c>
      <c r="E9" s="4" t="n">
        <v>335</v>
      </c>
      <c r="F9" s="4" t="n">
        <v>227</v>
      </c>
      <c r="G9" s="4" t="n">
        <v>47</v>
      </c>
      <c r="H9" s="14" t="n">
        <f aca="false">F9+G9/60</f>
        <v>227.783333333333</v>
      </c>
      <c r="I9" s="9" t="n">
        <f aca="false">A9+(360-E9)</f>
        <v>75</v>
      </c>
      <c r="J9" s="9" t="n">
        <f aca="false">D9-H9</f>
        <v>54.05</v>
      </c>
      <c r="K9" s="9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</row>
    <row r="10" customFormat="false" ht="12.8" hidden="false" customHeight="false" outlineLevel="0" collapsed="false">
      <c r="A10" s="4" t="n">
        <v>50</v>
      </c>
      <c r="B10" s="4" t="n">
        <v>281</v>
      </c>
      <c r="C10" s="4" t="n">
        <v>50</v>
      </c>
      <c r="D10" s="14" t="n">
        <f aca="false">B10+C10/60</f>
        <v>281.833333333333</v>
      </c>
      <c r="E10" s="4" t="n">
        <v>330</v>
      </c>
      <c r="F10" s="4" t="n">
        <v>223</v>
      </c>
      <c r="G10" s="4" t="n">
        <v>22</v>
      </c>
      <c r="H10" s="14" t="n">
        <f aca="false">F10+G10/60</f>
        <v>223.366666666667</v>
      </c>
      <c r="I10" s="9" t="n">
        <f aca="false">A10+(360-E10)</f>
        <v>80</v>
      </c>
      <c r="J10" s="9" t="n">
        <f aca="false">D10-H10</f>
        <v>58.4666666666666</v>
      </c>
      <c r="K10" s="9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</row>
    <row r="11" customFormat="false" ht="12.8" hidden="false" customHeight="false" outlineLevel="0" collapsed="false">
      <c r="A11" s="4" t="n">
        <v>50</v>
      </c>
      <c r="B11" s="4" t="n">
        <v>281</v>
      </c>
      <c r="C11" s="4" t="n">
        <v>50</v>
      </c>
      <c r="D11" s="14" t="n">
        <f aca="false">B11+C11/60</f>
        <v>281.833333333333</v>
      </c>
      <c r="E11" s="4" t="n">
        <v>325</v>
      </c>
      <c r="F11" s="4" t="n">
        <v>214</v>
      </c>
      <c r="G11" s="4" t="n">
        <v>45</v>
      </c>
      <c r="H11" s="14" t="n">
        <f aca="false">F11+G11/60</f>
        <v>214.75</v>
      </c>
      <c r="I11" s="9" t="n">
        <f aca="false">A11+(360-E11)</f>
        <v>85</v>
      </c>
      <c r="J11" s="9" t="n">
        <f aca="false">D11-H11</f>
        <v>67.0833333333333</v>
      </c>
      <c r="K11" s="9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</row>
    <row r="12" customFormat="false" ht="12.8" hidden="false" customHeight="false" outlineLevel="0" collapsed="false">
      <c r="A12" s="4"/>
      <c r="B12" s="4"/>
      <c r="C12" s="4"/>
      <c r="D12" s="14"/>
      <c r="E12" s="4"/>
      <c r="F12" s="4"/>
      <c r="G12" s="4"/>
      <c r="H12" s="14"/>
      <c r="I12" s="4"/>
      <c r="J12" s="14"/>
      <c r="K12" s="9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</row>
    <row r="13" customFormat="false" ht="12.75" hidden="false" customHeight="false" outlineLevel="0" collapsed="false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</row>
    <row r="14" customFormat="false" ht="12.75" hidden="false" customHeight="false" outlineLevel="0" collapsed="false">
      <c r="A14" s="4"/>
      <c r="B14" s="4"/>
      <c r="C14" s="4"/>
      <c r="D14" s="4"/>
      <c r="E14" s="4"/>
      <c r="F14" s="4"/>
      <c r="G14" s="4" t="n">
        <v>40</v>
      </c>
      <c r="H14" s="4" t="n">
        <v>60</v>
      </c>
      <c r="I14" s="4" t="n">
        <v>1.5769</v>
      </c>
      <c r="J14" s="7" t="n">
        <f aca="false">G14/180*PI()</f>
        <v>0.698131700797732</v>
      </c>
      <c r="K14" s="7" t="n">
        <f aca="false">H14/180*PI()</f>
        <v>1.0471975511966</v>
      </c>
      <c r="L14" s="7" t="n">
        <f aca="false">J14-K14+ASIN(SIN(K14)*SQRT(I14^2-(SIN(J14))^2)-COS(K14)*SIN(J14))</f>
        <v>0.833641636353343</v>
      </c>
      <c r="M14" s="7" t="n">
        <f aca="false">L14*180/PI()</f>
        <v>47.7641473894263</v>
      </c>
      <c r="N14" s="4"/>
      <c r="O14" s="4"/>
      <c r="P14" s="4" t="n">
        <v>40</v>
      </c>
      <c r="Q14" s="4" t="n">
        <v>60</v>
      </c>
      <c r="R14" s="4" t="n">
        <v>1.5</v>
      </c>
      <c r="S14" s="7" t="n">
        <f aca="false">P14/180*PI()</f>
        <v>0.698131700797732</v>
      </c>
      <c r="T14" s="7" t="n">
        <f aca="false">Q14/180*PI()</f>
        <v>1.0471975511966</v>
      </c>
      <c r="U14" s="7" t="n">
        <f aca="false">S14-T14+ASIN(SIN(T14)*SQRT(R14^2-(SIN(S14))^2)-COS(T14)*SIN(S14))</f>
        <v>0.671350690957218</v>
      </c>
      <c r="V14" s="7" t="n">
        <f aca="false">U14*180/PI()</f>
        <v>38.4655611650402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</row>
    <row r="15" customFormat="false" ht="12.75" hidden="false" customHeight="false" outlineLevel="0" collapsed="false">
      <c r="A15" s="4"/>
      <c r="B15" s="4"/>
      <c r="C15" s="4"/>
      <c r="D15" s="4"/>
      <c r="E15" s="4"/>
      <c r="F15" s="4"/>
      <c r="G15" s="4" t="n">
        <v>41</v>
      </c>
      <c r="H15" s="4" t="n">
        <v>60</v>
      </c>
      <c r="I15" s="4" t="n">
        <v>1.5769</v>
      </c>
      <c r="J15" s="7" t="n">
        <f aca="false">G15/180*PI()</f>
        <v>0.715584993317675</v>
      </c>
      <c r="K15" s="7" t="n">
        <f aca="false">H15/180*PI()</f>
        <v>1.0471975511966</v>
      </c>
      <c r="L15" s="7" t="n">
        <f aca="false">J15-K15+ASIN(SIN(K15)*SQRT(I15^2-(SIN(J15))^2)-COS(K15)*SIN(J15))</f>
        <v>0.820940499141523</v>
      </c>
      <c r="M15" s="7" t="n">
        <f aca="false">L15*180/PI()</f>
        <v>47.0364258321725</v>
      </c>
      <c r="N15" s="4"/>
      <c r="O15" s="4"/>
      <c r="P15" s="4" t="n">
        <v>41</v>
      </c>
      <c r="Q15" s="4" t="n">
        <v>60</v>
      </c>
      <c r="R15" s="4" t="n">
        <v>1.5</v>
      </c>
      <c r="S15" s="7" t="n">
        <f aca="false">P15/180*PI()</f>
        <v>0.715584993317675</v>
      </c>
      <c r="T15" s="7" t="n">
        <f aca="false">Q15/180*PI()</f>
        <v>1.0471975511966</v>
      </c>
      <c r="U15" s="7" t="n">
        <f aca="false">S15-T15+ASIN(SIN(T15)*SQRT(R15^2-(SIN(S15))^2)-COS(T15)*SIN(S15))</f>
        <v>0.665983902512978</v>
      </c>
      <c r="V15" s="7" t="n">
        <f aca="false">U15*180/PI()</f>
        <v>38.1580668376457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</row>
    <row r="16" customFormat="false" ht="12.75" hidden="false" customHeight="false" outlineLevel="0" collapsed="false">
      <c r="A16" s="4"/>
      <c r="B16" s="4"/>
      <c r="C16" s="4"/>
      <c r="D16" s="4"/>
      <c r="E16" s="4"/>
      <c r="F16" s="4"/>
      <c r="G16" s="4" t="n">
        <v>42</v>
      </c>
      <c r="H16" s="4" t="n">
        <v>60</v>
      </c>
      <c r="I16" s="4" t="n">
        <v>1.5769</v>
      </c>
      <c r="J16" s="7" t="n">
        <f aca="false">G16/180*PI()</f>
        <v>0.733038285837618</v>
      </c>
      <c r="K16" s="7" t="n">
        <f aca="false">H16/180*PI()</f>
        <v>1.0471975511966</v>
      </c>
      <c r="L16" s="7" t="n">
        <f aca="false">J16-K16+ASIN(SIN(K16)*SQRT(I16^2-(SIN(J16))^2)-COS(K16)*SIN(J16))</f>
        <v>0.810281058249109</v>
      </c>
      <c r="M16" s="7" t="n">
        <f aca="false">L16*180/PI()</f>
        <v>46.425684857068</v>
      </c>
      <c r="N16" s="4"/>
      <c r="O16" s="4"/>
      <c r="P16" s="4" t="n">
        <v>42</v>
      </c>
      <c r="Q16" s="4" t="n">
        <v>60</v>
      </c>
      <c r="R16" s="4" t="n">
        <v>1.5</v>
      </c>
      <c r="S16" s="7" t="n">
        <f aca="false">P16/180*PI()</f>
        <v>0.733038285837618</v>
      </c>
      <c r="T16" s="7" t="n">
        <f aca="false">Q16/180*PI()</f>
        <v>1.0471975511966</v>
      </c>
      <c r="U16" s="7" t="n">
        <f aca="false">S16-T16+ASIN(SIN(T16)*SQRT(R16^2-(SIN(S16))^2)-COS(T16)*SIN(S16))</f>
        <v>0.661479633126843</v>
      </c>
      <c r="V16" s="7" t="n">
        <f aca="false">U16*180/PI()</f>
        <v>37.8999912120302</v>
      </c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</row>
    <row r="17" customFormat="false" ht="12.75" hidden="false" customHeight="false" outlineLevel="0" collapsed="false">
      <c r="A17" s="4"/>
      <c r="B17" s="4"/>
      <c r="C17" s="4"/>
      <c r="D17" s="4"/>
      <c r="E17" s="4"/>
      <c r="F17" s="4"/>
      <c r="G17" s="4" t="n">
        <v>43</v>
      </c>
      <c r="H17" s="4" t="n">
        <v>60</v>
      </c>
      <c r="I17" s="4" t="n">
        <v>1.5769</v>
      </c>
      <c r="J17" s="7" t="n">
        <f aca="false">G17/180*PI()</f>
        <v>0.750491578357562</v>
      </c>
      <c r="K17" s="7" t="n">
        <f aca="false">H17/180*PI()</f>
        <v>1.0471975511966</v>
      </c>
      <c r="L17" s="7" t="n">
        <f aca="false">J17-K17+ASIN(SIN(K17)*SQRT(I17^2-(SIN(J17))^2)-COS(K17)*SIN(J17))</f>
        <v>0.801316489461889</v>
      </c>
      <c r="M17" s="7" t="n">
        <f aca="false">L17*180/PI()</f>
        <v>45.9120529004055</v>
      </c>
      <c r="N17" s="4"/>
      <c r="O17" s="4"/>
      <c r="P17" s="4" t="n">
        <v>43</v>
      </c>
      <c r="Q17" s="4" t="n">
        <v>60</v>
      </c>
      <c r="R17" s="4" t="n">
        <v>1.5</v>
      </c>
      <c r="S17" s="7" t="n">
        <f aca="false">P17/180*PI()</f>
        <v>0.750491578357562</v>
      </c>
      <c r="T17" s="7" t="n">
        <f aca="false">Q17/180*PI()</f>
        <v>1.0471975511966</v>
      </c>
      <c r="U17" s="7" t="n">
        <f aca="false">S17-T17+ASIN(SIN(T17)*SQRT(R17^2-(SIN(S17))^2)-COS(T17)*SIN(S17))</f>
        <v>0.657759717815717</v>
      </c>
      <c r="V17" s="7" t="n">
        <f aca="false">U17*180/PI()</f>
        <v>37.6868557645565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</row>
    <row r="18" customFormat="false" ht="12.75" hidden="false" customHeight="false" outlineLevel="0" collapsed="false">
      <c r="A18" s="4"/>
      <c r="B18" s="4"/>
      <c r="C18" s="4"/>
      <c r="D18" s="4"/>
      <c r="E18" s="4"/>
      <c r="F18" s="4"/>
      <c r="G18" s="4" t="n">
        <v>44</v>
      </c>
      <c r="H18" s="4" t="n">
        <v>60</v>
      </c>
      <c r="I18" s="4" t="n">
        <v>1.5769</v>
      </c>
      <c r="J18" s="7" t="n">
        <f aca="false">G18/180*PI()</f>
        <v>0.767944870877505</v>
      </c>
      <c r="K18" s="7" t="n">
        <f aca="false">H18/180*PI()</f>
        <v>1.0471975511966</v>
      </c>
      <c r="L18" s="7" t="n">
        <f aca="false">J18-K18+ASIN(SIN(K18)*SQRT(I18^2-(SIN(J18))^2)-COS(K18)*SIN(J18))</f>
        <v>0.793793965129026</v>
      </c>
      <c r="M18" s="7" t="n">
        <f aca="false">L18*180/PI()</f>
        <v>45.481044004848</v>
      </c>
      <c r="N18" s="4"/>
      <c r="O18" s="4"/>
      <c r="P18" s="4" t="n">
        <v>44</v>
      </c>
      <c r="Q18" s="4" t="n">
        <v>60</v>
      </c>
      <c r="R18" s="4" t="n">
        <v>1.5</v>
      </c>
      <c r="S18" s="7" t="n">
        <f aca="false">P18/180*PI()</f>
        <v>0.767944870877505</v>
      </c>
      <c r="T18" s="7" t="n">
        <f aca="false">Q18/180*PI()</f>
        <v>1.0471975511966</v>
      </c>
      <c r="U18" s="7" t="n">
        <f aca="false">S18-T18+ASIN(SIN(T18)*SQRT(R18^2-(SIN(S18))^2)-COS(T18)*SIN(S18))</f>
        <v>0.654759906011798</v>
      </c>
      <c r="V18" s="7" t="n">
        <f aca="false">U18*180/PI()</f>
        <v>37.5149792088585</v>
      </c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</row>
    <row r="19" customFormat="false" ht="12.75" hidden="false" customHeight="false" outlineLevel="0" collapsed="false">
      <c r="A19" s="4"/>
      <c r="B19" s="4"/>
      <c r="C19" s="4"/>
      <c r="D19" s="4"/>
      <c r="E19" s="4" t="n">
        <f aca="false">0.5*2^0.5</f>
        <v>0.707106781186548</v>
      </c>
      <c r="F19" s="4"/>
      <c r="G19" s="4" t="n">
        <v>45</v>
      </c>
      <c r="H19" s="4" t="n">
        <v>60</v>
      </c>
      <c r="I19" s="4" t="n">
        <v>1.5769</v>
      </c>
      <c r="J19" s="7" t="n">
        <f aca="false">G19/180*PI()</f>
        <v>0.785398163397448</v>
      </c>
      <c r="K19" s="7" t="n">
        <f aca="false">H19/180*PI()</f>
        <v>1.0471975511966</v>
      </c>
      <c r="L19" s="7" t="n">
        <f aca="false">J19-K19+ASIN(SIN(K19)*SQRT(I19^2-(SIN(J19))^2)-COS(K19)*SIN(J19))</f>
        <v>0.787523009963632</v>
      </c>
      <c r="M19" s="7" t="n">
        <f aca="false">L19*180/PI()</f>
        <v>45.1217447403552</v>
      </c>
      <c r="N19" s="4"/>
      <c r="O19" s="4"/>
      <c r="P19" s="4" t="n">
        <v>45</v>
      </c>
      <c r="Q19" s="4" t="n">
        <v>60</v>
      </c>
      <c r="R19" s="4" t="n">
        <v>1.5</v>
      </c>
      <c r="S19" s="7" t="n">
        <f aca="false">P19/180*PI()</f>
        <v>0.785398163397448</v>
      </c>
      <c r="T19" s="7" t="n">
        <f aca="false">Q19/180*PI()</f>
        <v>1.0471975511966</v>
      </c>
      <c r="U19" s="7" t="n">
        <f aca="false">S19-T19+ASIN(SIN(T19)*SQRT(R19^2-(SIN(S19))^2)-COS(T19)*SIN(S19))</f>
        <v>0.652426876831755</v>
      </c>
      <c r="V19" s="7" t="n">
        <f aca="false">U19*180/PI()</f>
        <v>37.3813064833612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</row>
    <row r="20" customFormat="false" ht="12.75" hidden="false" customHeight="false" outlineLevel="0" collapsed="false">
      <c r="A20" s="4"/>
      <c r="B20" s="4"/>
      <c r="C20" s="4"/>
      <c r="D20" s="4"/>
      <c r="E20" s="4"/>
      <c r="F20" s="4"/>
      <c r="G20" s="4" t="n">
        <v>46</v>
      </c>
      <c r="H20" s="4" t="n">
        <v>60</v>
      </c>
      <c r="I20" s="4" t="n">
        <v>1.5769</v>
      </c>
      <c r="J20" s="7" t="n">
        <f aca="false">G20/180*PI()</f>
        <v>0.802851455917392</v>
      </c>
      <c r="K20" s="7" t="n">
        <f aca="false">H20/180*PI()</f>
        <v>1.0471975511966</v>
      </c>
      <c r="L20" s="7" t="n">
        <f aca="false">J20-K20+ASIN(SIN(K20)*SQRT(I20^2-(SIN(J20))^2)-COS(K20)*SIN(J20))</f>
        <v>0.78235636288349</v>
      </c>
      <c r="M20" s="7" t="n">
        <f aca="false">L20*180/PI()</f>
        <v>44.8257176684295</v>
      </c>
      <c r="N20" s="4"/>
      <c r="O20" s="4"/>
      <c r="P20" s="4" t="n">
        <v>46</v>
      </c>
      <c r="Q20" s="4" t="n">
        <v>60</v>
      </c>
      <c r="R20" s="4" t="n">
        <v>1.5</v>
      </c>
      <c r="S20" s="7" t="n">
        <f aca="false">P20/180*PI()</f>
        <v>0.802851455917392</v>
      </c>
      <c r="T20" s="7" t="n">
        <f aca="false">Q20/180*PI()</f>
        <v>1.0471975511966</v>
      </c>
      <c r="U20" s="7" t="n">
        <f aca="false">S20-T20+ASIN(SIN(T20)*SQRT(R20^2-(SIN(S20))^2)-COS(T20)*SIN(S20))</f>
        <v>0.650716034175291</v>
      </c>
      <c r="V20" s="7" t="n">
        <f aca="false">U20*180/PI()</f>
        <v>37.2832824197348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</row>
    <row r="21" customFormat="false" ht="12.75" hidden="false" customHeight="false" outlineLevel="0" collapsed="false">
      <c r="A21" s="4"/>
      <c r="B21" s="4"/>
      <c r="C21" s="4"/>
      <c r="D21" s="4"/>
      <c r="E21" s="4"/>
      <c r="F21" s="4"/>
      <c r="G21" s="4" t="n">
        <v>47</v>
      </c>
      <c r="H21" s="4" t="n">
        <v>60</v>
      </c>
      <c r="I21" s="4" t="n">
        <v>1.5769</v>
      </c>
      <c r="J21" s="7" t="n">
        <f aca="false">G21/180*PI()</f>
        <v>0.820304748437335</v>
      </c>
      <c r="K21" s="7" t="n">
        <f aca="false">H21/180*PI()</f>
        <v>1.0471975511966</v>
      </c>
      <c r="L21" s="7" t="n">
        <f aca="false">J21-K21+ASIN(SIN(K21)*SQRT(I21^2-(SIN(J21))^2)-COS(K21)*SIN(J21))</f>
        <v>0.778177789200055</v>
      </c>
      <c r="M21" s="7" t="n">
        <f aca="false">L21*180/PI()</f>
        <v>44.5863030319842</v>
      </c>
      <c r="N21" s="4"/>
      <c r="O21" s="4"/>
      <c r="P21" s="4" t="n">
        <v>47</v>
      </c>
      <c r="Q21" s="4" t="n">
        <v>60</v>
      </c>
      <c r="R21" s="4" t="n">
        <v>1.5</v>
      </c>
      <c r="S21" s="7" t="n">
        <f aca="false">P21/180*PI()</f>
        <v>0.820304748437335</v>
      </c>
      <c r="T21" s="7" t="n">
        <f aca="false">Q21/180*PI()</f>
        <v>1.0471975511966</v>
      </c>
      <c r="U21" s="7" t="n">
        <f aca="false">S21-T21+ASIN(SIN(T21)*SQRT(R21^2-(SIN(S21))^2)-COS(T21)*SIN(S21))</f>
        <v>0.649589846344735</v>
      </c>
      <c r="V21" s="7" t="n">
        <f aca="false">U21*180/PI()</f>
        <v>37.218756610105</v>
      </c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</row>
    <row r="22" customFormat="false" ht="12.75" hidden="false" customHeight="false" outlineLevel="0" collapsed="false">
      <c r="A22" s="4"/>
      <c r="B22" s="4"/>
      <c r="C22" s="4"/>
      <c r="D22" s="4"/>
      <c r="E22" s="4"/>
      <c r="F22" s="4"/>
      <c r="G22" s="4" t="n">
        <v>48</v>
      </c>
      <c r="H22" s="4" t="n">
        <v>60</v>
      </c>
      <c r="I22" s="4" t="n">
        <v>1.5769</v>
      </c>
      <c r="J22" s="7" t="n">
        <f aca="false">G22/180*PI()</f>
        <v>0.837758040957278</v>
      </c>
      <c r="K22" s="7" t="n">
        <f aca="false">H22/180*PI()</f>
        <v>1.0471975511966</v>
      </c>
      <c r="L22" s="7" t="n">
        <f aca="false">J22-K22+ASIN(SIN(K22)*SQRT(I22^2-(SIN(J22))^2)-COS(K22)*SIN(J22))</f>
        <v>0.774893987543795</v>
      </c>
      <c r="M22" s="7" t="n">
        <f aca="false">L22*180/PI()</f>
        <v>44.3981550563224</v>
      </c>
      <c r="N22" s="4"/>
      <c r="O22" s="4"/>
      <c r="P22" s="4" t="n">
        <v>48</v>
      </c>
      <c r="Q22" s="4" t="n">
        <v>60</v>
      </c>
      <c r="R22" s="4" t="n">
        <v>1.5</v>
      </c>
      <c r="S22" s="7" t="n">
        <f aca="false">P22/180*PI()</f>
        <v>0.837758040957278</v>
      </c>
      <c r="T22" s="7" t="n">
        <f aca="false">Q22/180*PI()</f>
        <v>1.0471975511966</v>
      </c>
      <c r="U22" s="7" t="n">
        <f aca="false">S22-T22+ASIN(SIN(T22)*SQRT(R22^2-(SIN(S22))^2)-COS(T22)*SIN(S22))</f>
        <v>0.649016574348503</v>
      </c>
      <c r="V22" s="7" t="n">
        <f aca="false">U22*180/PI()</f>
        <v>37.1859105442079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</row>
    <row r="23" customFormat="false" ht="12.75" hidden="false" customHeight="false" outlineLevel="0" collapsed="false">
      <c r="A23" s="4"/>
      <c r="B23" s="4"/>
      <c r="C23" s="4"/>
      <c r="D23" s="4"/>
      <c r="E23" s="4"/>
      <c r="F23" s="4"/>
      <c r="G23" s="4" t="n">
        <v>49</v>
      </c>
      <c r="H23" s="4" t="n">
        <v>60</v>
      </c>
      <c r="I23" s="4" t="n">
        <v>1.5769</v>
      </c>
      <c r="J23" s="7" t="n">
        <f aca="false">G23/180*PI()</f>
        <v>0.855211333477221</v>
      </c>
      <c r="K23" s="7" t="n">
        <f aca="false">H23/180*PI()</f>
        <v>1.0471975511966</v>
      </c>
      <c r="L23" s="7" t="n">
        <f aca="false">J23-K23+ASIN(SIN(K23)*SQRT(I23^2-(SIN(J23))^2)-COS(K23)*SIN(J23))</f>
        <v>0.772429026503829</v>
      </c>
      <c r="M23" s="7" t="n">
        <f aca="false">L23*180/PI()</f>
        <v>44.2569231920682</v>
      </c>
      <c r="N23" s="4"/>
      <c r="O23" s="4"/>
      <c r="P23" s="4" t="n">
        <v>49</v>
      </c>
      <c r="Q23" s="4" t="n">
        <v>60</v>
      </c>
      <c r="R23" s="4" t="n">
        <v>1.5</v>
      </c>
      <c r="S23" s="7" t="n">
        <f aca="false">P23/180*PI()</f>
        <v>0.855211333477221</v>
      </c>
      <c r="T23" s="7" t="n">
        <f aca="false">Q23/180*PI()</f>
        <v>1.0471975511966</v>
      </c>
      <c r="U23" s="7" t="n">
        <f aca="false">S23-T23+ASIN(SIN(T23)*SQRT(R23^2-(SIN(S23))^2)-COS(T23)*SIN(S23))</f>
        <v>0.648969283078914</v>
      </c>
      <c r="V23" s="7" t="n">
        <f aca="false">U23*180/PI()</f>
        <v>37.1832009540526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</row>
    <row r="24" customFormat="false" ht="12.75" hidden="false" customHeight="false" outlineLevel="0" collapsed="false">
      <c r="A24" s="4"/>
      <c r="B24" s="4"/>
      <c r="C24" s="4"/>
      <c r="D24" s="4"/>
      <c r="E24" s="4"/>
      <c r="F24" s="4"/>
      <c r="G24" s="4" t="n">
        <v>50</v>
      </c>
      <c r="H24" s="4" t="n">
        <v>60</v>
      </c>
      <c r="I24" s="4" t="n">
        <v>1.5769</v>
      </c>
      <c r="J24" s="7" t="n">
        <f aca="false">G24/180*PI()</f>
        <v>0.872664625997165</v>
      </c>
      <c r="K24" s="7" t="n">
        <f aca="false">H24/180*PI()</f>
        <v>1.0471975511966</v>
      </c>
      <c r="L24" s="7" t="n">
        <f aca="false">J24-K24+ASIN(SIN(K24)*SQRT(I24^2-(SIN(J24))^2)-COS(K24)*SIN(J24))</f>
        <v>0.770720407031967</v>
      </c>
      <c r="M24" s="7" t="n">
        <f aca="false">L24*180/PI()</f>
        <v>44.1590265075366</v>
      </c>
      <c r="N24" s="4"/>
      <c r="O24" s="4"/>
      <c r="P24" s="4" t="n">
        <v>50</v>
      </c>
      <c r="Q24" s="4" t="n">
        <v>60</v>
      </c>
      <c r="R24" s="4" t="n">
        <v>1.5</v>
      </c>
      <c r="S24" s="7" t="n">
        <f aca="false">P24/180*PI()</f>
        <v>0.872664625997165</v>
      </c>
      <c r="T24" s="7" t="n">
        <f aca="false">Q24/180*PI()</f>
        <v>1.0471975511966</v>
      </c>
      <c r="U24" s="7" t="n">
        <f aca="false">S24-T24+ASIN(SIN(T24)*SQRT(R24^2-(SIN(S24))^2)-COS(T24)*SIN(S24))</f>
        <v>0.649425061920756</v>
      </c>
      <c r="V24" s="7" t="n">
        <f aca="false">U24*180/PI()</f>
        <v>37.2093151580815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</row>
    <row r="25" customFormat="false" ht="12.75" hidden="false" customHeight="false" outlineLevel="0" collapsed="false">
      <c r="A25" s="4"/>
      <c r="B25" s="4"/>
      <c r="C25" s="4"/>
      <c r="D25" s="4"/>
      <c r="E25" s="4"/>
      <c r="F25" s="4"/>
      <c r="G25" s="4" t="n">
        <v>51</v>
      </c>
      <c r="H25" s="4" t="n">
        <v>60</v>
      </c>
      <c r="I25" s="4" t="n">
        <v>1.5769</v>
      </c>
      <c r="J25" s="7" t="n">
        <f aca="false">G25/180*PI()</f>
        <v>0.890117918517108</v>
      </c>
      <c r="K25" s="7" t="n">
        <f aca="false">H25/180*PI()</f>
        <v>1.0471975511966</v>
      </c>
      <c r="L25" s="7" t="n">
        <f aca="false">J25-K25+ASIN(SIN(K25)*SQRT(I25^2-(SIN(J25))^2)-COS(K25)*SIN(J25))</f>
        <v>0.769716205094202</v>
      </c>
      <c r="M25" s="7" t="n">
        <f aca="false">L25*180/PI()</f>
        <v>44.1014899747239</v>
      </c>
      <c r="N25" s="4"/>
      <c r="O25" s="4"/>
      <c r="P25" s="4" t="n">
        <v>51</v>
      </c>
      <c r="Q25" s="4" t="n">
        <v>60</v>
      </c>
      <c r="R25" s="4" t="n">
        <v>1.5</v>
      </c>
      <c r="S25" s="7" t="n">
        <f aca="false">P25/180*PI()</f>
        <v>0.890117918517108</v>
      </c>
      <c r="T25" s="7" t="n">
        <f aca="false">Q25/180*PI()</f>
        <v>1.0471975511966</v>
      </c>
      <c r="U25" s="7" t="n">
        <f aca="false">S25-T25+ASIN(SIN(T25)*SQRT(R25^2-(SIN(S25))^2)-COS(T25)*SIN(S25))</f>
        <v>0.650364402800292</v>
      </c>
      <c r="V25" s="7" t="n">
        <f aca="false">U25*180/PI()</f>
        <v>37.263135426003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</row>
    <row r="26" customFormat="false" ht="12.75" hidden="false" customHeight="false" outlineLevel="0" collapsed="false">
      <c r="A26" s="4"/>
      <c r="B26" s="4"/>
      <c r="C26" s="4"/>
      <c r="D26" s="4"/>
      <c r="E26" s="4"/>
      <c r="F26" s="4"/>
      <c r="G26" s="4" t="n">
        <v>52</v>
      </c>
      <c r="H26" s="4" t="n">
        <v>60</v>
      </c>
      <c r="I26" s="4" t="n">
        <v>1.5769</v>
      </c>
      <c r="J26" s="7" t="n">
        <f aca="false">G26/180*PI()</f>
        <v>0.907571211037051</v>
      </c>
      <c r="K26" s="7" t="n">
        <f aca="false">H26/180*PI()</f>
        <v>1.0471975511966</v>
      </c>
      <c r="L26" s="7" t="n">
        <f aca="false">J26-K26+ASIN(SIN(K26)*SQRT(I26^2-(SIN(J26))^2)-COS(K26)*SIN(J26))</f>
        <v>0.769372952882251</v>
      </c>
      <c r="M26" s="7" t="n">
        <f aca="false">L26*180/PI()</f>
        <v>44.0818230716705</v>
      </c>
      <c r="N26" s="4"/>
      <c r="O26" s="4"/>
      <c r="P26" s="4" t="n">
        <v>52</v>
      </c>
      <c r="Q26" s="4" t="n">
        <v>60</v>
      </c>
      <c r="R26" s="4" t="n">
        <v>1.5</v>
      </c>
      <c r="S26" s="7" t="n">
        <f aca="false">P26/180*PI()</f>
        <v>0.907571211037051</v>
      </c>
      <c r="T26" s="7" t="n">
        <f aca="false">Q26/180*PI()</f>
        <v>1.0471975511966</v>
      </c>
      <c r="U26" s="7" t="n">
        <f aca="false">S26-T26+ASIN(SIN(T26)*SQRT(R26^2-(SIN(S26))^2)-COS(T26)*SIN(S26))</f>
        <v>0.651770698215529</v>
      </c>
      <c r="V26" s="7" t="n">
        <f aca="false">U26*180/PI()</f>
        <v>37.3437102180447</v>
      </c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</row>
    <row r="27" customFormat="false" ht="12.75" hidden="false" customHeight="false" outlineLevel="0" collapsed="false">
      <c r="A27" s="4"/>
      <c r="B27" s="4"/>
      <c r="C27" s="4"/>
      <c r="D27" s="4"/>
      <c r="E27" s="4"/>
      <c r="F27" s="4"/>
      <c r="G27" s="4" t="n">
        <v>53</v>
      </c>
      <c r="H27" s="4" t="n">
        <v>60</v>
      </c>
      <c r="I27" s="4" t="n">
        <v>1.5769</v>
      </c>
      <c r="J27" s="7" t="n">
        <f aca="false">G27/180*PI()</f>
        <v>0.925024503556995</v>
      </c>
      <c r="K27" s="7" t="n">
        <f aca="false">H27/180*PI()</f>
        <v>1.0471975511966</v>
      </c>
      <c r="L27" s="7" t="n">
        <f aca="false">J27-K27+ASIN(SIN(K27)*SQRT(I27^2-(SIN(J27))^2)-COS(K27)*SIN(J27))</f>
        <v>0.769654037609456</v>
      </c>
      <c r="M27" s="7" t="n">
        <f aca="false">L27*180/PI()</f>
        <v>44.0979280402249</v>
      </c>
      <c r="N27" s="4"/>
      <c r="O27" s="4"/>
      <c r="P27" s="4" t="n">
        <v>53</v>
      </c>
      <c r="Q27" s="4" t="n">
        <v>60</v>
      </c>
      <c r="R27" s="4" t="n">
        <v>1.5</v>
      </c>
      <c r="S27" s="7" t="n">
        <f aca="false">P27/180*PI()</f>
        <v>0.925024503556995</v>
      </c>
      <c r="T27" s="7" t="n">
        <f aca="false">Q27/180*PI()</f>
        <v>1.0471975511966</v>
      </c>
      <c r="U27" s="7" t="n">
        <f aca="false">S27-T27+ASIN(SIN(T27)*SQRT(R27^2-(SIN(S27))^2)-COS(T27)*SIN(S27))</f>
        <v>0.653629831824527</v>
      </c>
      <c r="V27" s="7" t="n">
        <f aca="false">U27*180/PI()</f>
        <v>37.4502307273912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</row>
    <row r="28" customFormat="false" ht="12.75" hidden="false" customHeight="false" outlineLevel="0" collapsed="false">
      <c r="A28" s="4"/>
      <c r="B28" s="4"/>
      <c r="C28" s="4"/>
      <c r="D28" s="4"/>
      <c r="E28" s="4"/>
      <c r="F28" s="4"/>
      <c r="G28" s="4" t="n">
        <v>54</v>
      </c>
      <c r="H28" s="4" t="n">
        <v>60</v>
      </c>
      <c r="I28" s="4" t="n">
        <v>1.5769</v>
      </c>
      <c r="J28" s="7" t="n">
        <f aca="false">G28/180*PI()</f>
        <v>0.942477796076938</v>
      </c>
      <c r="K28" s="7" t="n">
        <f aca="false">H28/180*PI()</f>
        <v>1.0471975511966</v>
      </c>
      <c r="L28" s="7" t="n">
        <f aca="false">J28-K28+ASIN(SIN(K28)*SQRT(I28^2-(SIN(J28))^2)-COS(K28)*SIN(J28))</f>
        <v>0.770528470949622</v>
      </c>
      <c r="M28" s="7" t="n">
        <f aca="false">L28*180/PI()</f>
        <v>44.148029380082</v>
      </c>
      <c r="N28" s="4"/>
      <c r="O28" s="4"/>
      <c r="P28" s="4" t="n">
        <v>54</v>
      </c>
      <c r="Q28" s="4" t="n">
        <v>60</v>
      </c>
      <c r="R28" s="4" t="n">
        <v>1.5</v>
      </c>
      <c r="S28" s="7" t="n">
        <f aca="false">P28/180*PI()</f>
        <v>0.942477796076938</v>
      </c>
      <c r="T28" s="7" t="n">
        <f aca="false">Q28/180*PI()</f>
        <v>1.0471975511966</v>
      </c>
      <c r="U28" s="7" t="n">
        <f aca="false">S28-T28+ASIN(SIN(T28)*SQRT(R28^2-(SIN(S28))^2)-COS(T28)*SIN(S28))</f>
        <v>0.655929841222789</v>
      </c>
      <c r="V28" s="7" t="n">
        <f aca="false">U28*180/PI()</f>
        <v>37.582011558752</v>
      </c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</row>
    <row r="29" customFormat="false" ht="12.75" hidden="false" customHeight="false" outlineLevel="0" collapsed="false">
      <c r="A29" s="4"/>
      <c r="B29" s="4"/>
      <c r="C29" s="4"/>
      <c r="D29" s="4"/>
      <c r="E29" s="4"/>
      <c r="F29" s="4"/>
      <c r="G29" s="4" t="n">
        <v>55</v>
      </c>
      <c r="H29" s="4" t="n">
        <v>60</v>
      </c>
      <c r="I29" s="4" t="n">
        <v>1.5769</v>
      </c>
      <c r="J29" s="7" t="n">
        <f aca="false">G29/180*PI()</f>
        <v>0.959931088596881</v>
      </c>
      <c r="K29" s="7" t="n">
        <f aca="false">H29/180*PI()</f>
        <v>1.0471975511966</v>
      </c>
      <c r="L29" s="7" t="n">
        <f aca="false">J29-K29+ASIN(SIN(K29)*SQRT(I29^2-(SIN(J29))^2)-COS(K29)*SIN(J29))</f>
        <v>0.771969928990914</v>
      </c>
      <c r="M29" s="7" t="n">
        <f aca="false">L29*180/PI()</f>
        <v>44.2306188421933</v>
      </c>
      <c r="N29" s="4"/>
      <c r="O29" s="4"/>
      <c r="P29" s="4" t="n">
        <v>55</v>
      </c>
      <c r="Q29" s="4" t="n">
        <v>60</v>
      </c>
      <c r="R29" s="4" t="n">
        <v>1.5</v>
      </c>
      <c r="S29" s="7" t="n">
        <f aca="false">P29/180*PI()</f>
        <v>0.959931088596881</v>
      </c>
      <c r="T29" s="7" t="n">
        <f aca="false">Q29/180*PI()</f>
        <v>1.0471975511966</v>
      </c>
      <c r="U29" s="7" t="n">
        <f aca="false">S29-T29+ASIN(SIN(T29)*SQRT(R29^2-(SIN(S29))^2)-COS(T29)*SIN(S29))</f>
        <v>0.658660637579355</v>
      </c>
      <c r="V29" s="7" t="n">
        <f aca="false">U29*180/PI()</f>
        <v>37.738474664693</v>
      </c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</row>
    <row r="30" customFormat="false" ht="12.75" hidden="false" customHeight="false" outlineLevel="0" collapsed="false">
      <c r="A30" s="4"/>
      <c r="B30" s="4"/>
      <c r="C30" s="4"/>
      <c r="D30" s="4"/>
      <c r="E30" s="4"/>
      <c r="F30" s="4"/>
      <c r="G30" s="4" t="n">
        <v>56</v>
      </c>
      <c r="H30" s="4" t="n">
        <v>60</v>
      </c>
      <c r="I30" s="4" t="n">
        <v>1.5769</v>
      </c>
      <c r="J30" s="7" t="n">
        <f aca="false">G30/180*PI()</f>
        <v>0.977384381116824</v>
      </c>
      <c r="K30" s="7" t="n">
        <f aca="false">H30/180*PI()</f>
        <v>1.0471975511966</v>
      </c>
      <c r="L30" s="7" t="n">
        <f aca="false">J30-K30+ASIN(SIN(K30)*SQRT(I30^2-(SIN(J30))^2)-COS(K30)*SIN(J30))</f>
        <v>0.773955992984409</v>
      </c>
      <c r="M30" s="7" t="n">
        <f aca="false">L30*180/PI()</f>
        <v>44.3444119268634</v>
      </c>
      <c r="N30" s="4"/>
      <c r="O30" s="4"/>
      <c r="P30" s="4" t="n">
        <v>56</v>
      </c>
      <c r="Q30" s="4" t="n">
        <v>60</v>
      </c>
      <c r="R30" s="4" t="n">
        <v>1.5</v>
      </c>
      <c r="S30" s="7" t="n">
        <f aca="false">P30/180*PI()</f>
        <v>0.977384381116824</v>
      </c>
      <c r="T30" s="7" t="n">
        <f aca="false">Q30/180*PI()</f>
        <v>1.0471975511966</v>
      </c>
      <c r="U30" s="7" t="n">
        <f aca="false">S30-T30+ASIN(SIN(T30)*SQRT(R30^2-(SIN(S30))^2)-COS(T30)*SIN(S30))</f>
        <v>0.661813770453041</v>
      </c>
      <c r="V30" s="7" t="n">
        <f aca="false">U30*180/PI()</f>
        <v>37.9191358705991</v>
      </c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</row>
    <row r="31" customFormat="false" ht="12.75" hidden="false" customHeight="false" outlineLevel="0" collapsed="false">
      <c r="A31" s="4"/>
      <c r="B31" s="4"/>
      <c r="C31" s="4"/>
      <c r="D31" s="4"/>
      <c r="E31" s="4"/>
      <c r="F31" s="4"/>
      <c r="G31" s="4" t="n">
        <v>57</v>
      </c>
      <c r="H31" s="4" t="n">
        <v>60</v>
      </c>
      <c r="I31" s="4" t="n">
        <v>1.5769</v>
      </c>
      <c r="J31" s="7" t="n">
        <f aca="false">G31/180*PI()</f>
        <v>0.994837673636768</v>
      </c>
      <c r="K31" s="7" t="n">
        <f aca="false">H31/180*PI()</f>
        <v>1.0471975511966</v>
      </c>
      <c r="L31" s="7" t="n">
        <f aca="false">J31-K31+ASIN(SIN(K31)*SQRT(I31^2-(SIN(J31))^2)-COS(K31)*SIN(J31))</f>
        <v>0.776467541394662</v>
      </c>
      <c r="M31" s="7" t="n">
        <f aca="false">L31*180/PI()</f>
        <v>44.4883130508137</v>
      </c>
      <c r="N31" s="4"/>
      <c r="O31" s="4"/>
      <c r="P31" s="4" t="n">
        <v>57</v>
      </c>
      <c r="Q31" s="4" t="n">
        <v>60</v>
      </c>
      <c r="R31" s="4" t="n">
        <v>1.5</v>
      </c>
      <c r="S31" s="7" t="n">
        <f aca="false">P31/180*PI()</f>
        <v>0.994837673636768</v>
      </c>
      <c r="T31" s="7" t="n">
        <f aca="false">Q31/180*PI()</f>
        <v>1.0471975511966</v>
      </c>
      <c r="U31" s="7" t="n">
        <f aca="false">S31-T31+ASIN(SIN(T31)*SQRT(R31^2-(SIN(S31))^2)-COS(T31)*SIN(S31))</f>
        <v>0.665382228792989</v>
      </c>
      <c r="V31" s="7" t="n">
        <f aca="false">U31*180/PI()</f>
        <v>38.1235934728464</v>
      </c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</row>
    <row r="32" customFormat="false" ht="12.75" hidden="false" customHeight="false" outlineLevel="0" collapsed="false">
      <c r="A32" s="4"/>
      <c r="B32" s="4"/>
      <c r="C32" s="4"/>
      <c r="D32" s="4"/>
      <c r="E32" s="4"/>
      <c r="F32" s="4"/>
      <c r="G32" s="4" t="n">
        <v>58</v>
      </c>
      <c r="H32" s="4" t="n">
        <v>60</v>
      </c>
      <c r="I32" s="4" t="n">
        <v>1.5769</v>
      </c>
      <c r="J32" s="7" t="n">
        <f aca="false">G32/180*PI()</f>
        <v>1.01229096615671</v>
      </c>
      <c r="K32" s="7" t="n">
        <f aca="false">H32/180*PI()</f>
        <v>1.0471975511966</v>
      </c>
      <c r="L32" s="7" t="n">
        <f aca="false">J32-K32+ASIN(SIN(K32)*SQRT(I32^2-(SIN(J32))^2)-COS(K32)*SIN(J32))</f>
        <v>0.779488257505765</v>
      </c>
      <c r="M32" s="7" t="n">
        <f aca="false">L32*180/PI()</f>
        <v>44.661387335087</v>
      </c>
      <c r="N32" s="4"/>
      <c r="O32" s="4"/>
      <c r="P32" s="4" t="n">
        <v>58</v>
      </c>
      <c r="Q32" s="4" t="n">
        <v>60</v>
      </c>
      <c r="R32" s="4" t="n">
        <v>1.5</v>
      </c>
      <c r="S32" s="7" t="n">
        <f aca="false">P32/180*PI()</f>
        <v>1.01229096615671</v>
      </c>
      <c r="T32" s="7" t="n">
        <f aca="false">Q32/180*PI()</f>
        <v>1.0471975511966</v>
      </c>
      <c r="U32" s="7" t="n">
        <f aca="false">S32-T32+ASIN(SIN(T32)*SQRT(R32^2-(SIN(S32))^2)-COS(T32)*SIN(S32))</f>
        <v>0.669360271123235</v>
      </c>
      <c r="V32" s="7" t="n">
        <f aca="false">U32*180/PI()</f>
        <v>38.3515185090939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</row>
    <row r="33" customFormat="false" ht="12.75" hidden="false" customHeight="false" outlineLevel="0" collapsed="false">
      <c r="A33" s="4"/>
      <c r="B33" s="4"/>
      <c r="C33" s="4"/>
      <c r="D33" s="4"/>
      <c r="E33" s="4"/>
      <c r="F33" s="4"/>
      <c r="G33" s="4" t="n">
        <v>59</v>
      </c>
      <c r="H33" s="4" t="n">
        <v>60</v>
      </c>
      <c r="I33" s="4" t="n">
        <v>1.5769</v>
      </c>
      <c r="J33" s="7" t="n">
        <f aca="false">G33/180*PI()</f>
        <v>1.02974425867665</v>
      </c>
      <c r="K33" s="7" t="n">
        <f aca="false">H33/180*PI()</f>
        <v>1.0471975511966</v>
      </c>
      <c r="L33" s="7" t="n">
        <f aca="false">J33-K33+ASIN(SIN(K33)*SQRT(I33^2-(SIN(J33))^2)-COS(K33)*SIN(J33))</f>
        <v>0.783004226358848</v>
      </c>
      <c r="M33" s="7" t="n">
        <f aca="false">L33*180/PI()</f>
        <v>44.8628375112681</v>
      </c>
      <c r="N33" s="4"/>
      <c r="O33" s="4"/>
      <c r="P33" s="4" t="n">
        <v>59</v>
      </c>
      <c r="Q33" s="4" t="n">
        <v>60</v>
      </c>
      <c r="R33" s="4" t="n">
        <v>1.5</v>
      </c>
      <c r="S33" s="7" t="n">
        <f aca="false">P33/180*PI()</f>
        <v>1.02974425867665</v>
      </c>
      <c r="T33" s="7" t="n">
        <f aca="false">Q33/180*PI()</f>
        <v>1.0471975511966</v>
      </c>
      <c r="U33" s="7" t="n">
        <f aca="false">S33-T33+ASIN(SIN(T33)*SQRT(R33^2-(SIN(S33))^2)-COS(T33)*SIN(S33))</f>
        <v>0.673743279412752</v>
      </c>
      <c r="V33" s="7" t="n">
        <f aca="false">U33*180/PI()</f>
        <v>38.602646385654</v>
      </c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</row>
    <row r="34" customFormat="false" ht="12.75" hidden="false" customHeight="false" outlineLevel="0" collapsed="false">
      <c r="A34" s="4"/>
      <c r="B34" s="4"/>
      <c r="C34" s="4"/>
      <c r="D34" s="4"/>
      <c r="E34" s="4"/>
      <c r="F34" s="4"/>
      <c r="G34" s="4" t="n">
        <v>60</v>
      </c>
      <c r="H34" s="4" t="n">
        <v>60</v>
      </c>
      <c r="I34" s="4" t="n">
        <v>1.5769</v>
      </c>
      <c r="J34" s="7" t="n">
        <f aca="false">G34/180*PI()</f>
        <v>1.0471975511966</v>
      </c>
      <c r="K34" s="7" t="n">
        <f aca="false">H34/180*PI()</f>
        <v>1.0471975511966</v>
      </c>
      <c r="L34" s="7" t="n">
        <f aca="false">J34-K34+ASIN(SIN(K34)*SQRT(I34^2-(SIN(J34))^2)-COS(K34)*SIN(J34))</f>
        <v>0.78700360150943</v>
      </c>
      <c r="M34" s="7" t="n">
        <f aca="false">L34*180/PI()</f>
        <v>45.091984828086</v>
      </c>
      <c r="N34" s="4"/>
      <c r="O34" s="4"/>
      <c r="P34" s="4" t="n">
        <v>60</v>
      </c>
      <c r="Q34" s="4" t="n">
        <v>60</v>
      </c>
      <c r="R34" s="4" t="n">
        <v>1.5</v>
      </c>
      <c r="S34" s="7" t="n">
        <f aca="false">P34/180*PI()</f>
        <v>1.0471975511966</v>
      </c>
      <c r="T34" s="7" t="n">
        <f aca="false">Q34/180*PI()</f>
        <v>1.0471975511966</v>
      </c>
      <c r="U34" s="7" t="n">
        <f aca="false">S34-T34+ASIN(SIN(T34)*SQRT(R34^2-(SIN(S34))^2)-COS(T34)*SIN(S34))</f>
        <v>0.678527632275024</v>
      </c>
      <c r="V34" s="7" t="n">
        <f aca="false">U34*180/PI()</f>
        <v>38.8767696123636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</row>
    <row r="35" customFormat="false" ht="12.75" hidden="false" customHeight="false" outlineLevel="0" collapsed="false">
      <c r="A35" s="4"/>
      <c r="B35" s="4"/>
      <c r="C35" s="4"/>
      <c r="D35" s="4"/>
      <c r="E35" s="4"/>
      <c r="F35" s="4"/>
      <c r="G35" s="4" t="n">
        <v>61</v>
      </c>
      <c r="H35" s="4" t="n">
        <v>60</v>
      </c>
      <c r="I35" s="4" t="n">
        <v>1.5769</v>
      </c>
      <c r="J35" s="7" t="n">
        <f aca="false">G35/180*PI()</f>
        <v>1.06465084371654</v>
      </c>
      <c r="K35" s="7" t="n">
        <f aca="false">H35/180*PI()</f>
        <v>1.0471975511966</v>
      </c>
      <c r="L35" s="7" t="n">
        <f aca="false">J35-K35+ASIN(SIN(K35)*SQRT(I35^2-(SIN(J35))^2)-COS(K35)*SIN(J35))</f>
        <v>0.791476326900177</v>
      </c>
      <c r="M35" s="7" t="n">
        <f aca="false">L35*180/PI()</f>
        <v>45.3482531158968</v>
      </c>
      <c r="N35" s="4"/>
      <c r="O35" s="4"/>
      <c r="P35" s="4" t="n">
        <v>61</v>
      </c>
      <c r="Q35" s="4" t="n">
        <v>60</v>
      </c>
      <c r="R35" s="4" t="n">
        <v>1.5</v>
      </c>
      <c r="S35" s="7" t="n">
        <f aca="false">P35/180*PI()</f>
        <v>1.06465084371654</v>
      </c>
      <c r="T35" s="7" t="n">
        <f aca="false">Q35/180*PI()</f>
        <v>1.0471975511966</v>
      </c>
      <c r="U35" s="7" t="n">
        <f aca="false">S35-T35+ASIN(SIN(T35)*SQRT(R35^2-(SIN(S35))^2)-COS(T35)*SIN(S35))</f>
        <v>0.683710594019662</v>
      </c>
      <c r="V35" s="7" t="n">
        <f aca="false">U35*180/PI()</f>
        <v>39.1737314457091</v>
      </c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</row>
    <row r="36" customFormat="false" ht="12.75" hidden="false" customHeight="false" outlineLevel="0" collapsed="false">
      <c r="A36" s="4"/>
      <c r="B36" s="4"/>
      <c r="C36" s="4"/>
      <c r="D36" s="4"/>
      <c r="E36" s="4"/>
      <c r="F36" s="4"/>
      <c r="G36" s="4" t="n">
        <v>62</v>
      </c>
      <c r="H36" s="4" t="n">
        <v>60</v>
      </c>
      <c r="I36" s="4" t="n">
        <v>1.5769</v>
      </c>
      <c r="J36" s="7" t="n">
        <f aca="false">G36/180*PI()</f>
        <v>1.08210413623648</v>
      </c>
      <c r="K36" s="7" t="n">
        <f aca="false">H36/180*PI()</f>
        <v>1.0471975511966</v>
      </c>
      <c r="L36" s="7" t="n">
        <f aca="false">J36-K36+ASIN(SIN(K36)*SQRT(I36^2-(SIN(J36))^2)-COS(K36)*SIN(J36))</f>
        <v>0.796413902637862</v>
      </c>
      <c r="M36" s="7" t="n">
        <f aca="false">L36*180/PI()</f>
        <v>45.6311553666924</v>
      </c>
      <c r="N36" s="4"/>
      <c r="O36" s="4"/>
      <c r="P36" s="4" t="n">
        <v>62</v>
      </c>
      <c r="Q36" s="4" t="n">
        <v>60</v>
      </c>
      <c r="R36" s="4" t="n">
        <v>1.5</v>
      </c>
      <c r="S36" s="7" t="n">
        <f aca="false">P36/180*PI()</f>
        <v>1.08210413623648</v>
      </c>
      <c r="T36" s="7" t="n">
        <f aca="false">Q36/180*PI()</f>
        <v>1.0471975511966</v>
      </c>
      <c r="U36" s="7" t="n">
        <f aca="false">S36-T36+ASIN(SIN(T36)*SQRT(R36^2-(SIN(S36))^2)-COS(T36)*SIN(S36))</f>
        <v>0.689290216760642</v>
      </c>
      <c r="V36" s="7" t="n">
        <f aca="false">U36*180/PI()</f>
        <v>39.4934202800425</v>
      </c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</row>
    <row r="37" customFormat="false" ht="12.75" hidden="false" customHeight="false" outlineLevel="0" collapsed="false">
      <c r="A37" s="4"/>
      <c r="B37" s="4"/>
      <c r="C37" s="4"/>
      <c r="D37" s="4"/>
      <c r="E37" s="4"/>
      <c r="F37" s="4"/>
      <c r="G37" s="4" t="n">
        <v>63</v>
      </c>
      <c r="H37" s="4" t="n">
        <v>60</v>
      </c>
      <c r="I37" s="4" t="n">
        <v>1.5769</v>
      </c>
      <c r="J37" s="7" t="n">
        <f aca="false">G37/180*PI()</f>
        <v>1.09955742875643</v>
      </c>
      <c r="K37" s="7" t="n">
        <f aca="false">H37/180*PI()</f>
        <v>1.0471975511966</v>
      </c>
      <c r="L37" s="7" t="n">
        <f aca="false">J37-K37+ASIN(SIN(K37)*SQRT(I37^2-(SIN(J37))^2)-COS(K37)*SIN(J37))</f>
        <v>0.801809186035851</v>
      </c>
      <c r="M37" s="7" t="n">
        <f aca="false">L37*180/PI()</f>
        <v>45.9402823346741</v>
      </c>
      <c r="N37" s="4"/>
      <c r="O37" s="4"/>
      <c r="P37" s="4" t="n">
        <v>63</v>
      </c>
      <c r="Q37" s="4" t="n">
        <v>60</v>
      </c>
      <c r="R37" s="4" t="n">
        <v>1.5</v>
      </c>
      <c r="S37" s="7" t="n">
        <f aca="false">P37/180*PI()</f>
        <v>1.09955742875643</v>
      </c>
      <c r="T37" s="7" t="n">
        <f aca="false">Q37/180*PI()</f>
        <v>1.0471975511966</v>
      </c>
      <c r="U37" s="7" t="n">
        <f aca="false">S37-T37+ASIN(SIN(T37)*SQRT(R37^2-(SIN(S37))^2)-COS(T37)*SIN(S37))</f>
        <v>0.695265253320567</v>
      </c>
      <c r="V37" s="7" t="n">
        <f aca="false">U37*180/PI()</f>
        <v>39.8357646573625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</row>
    <row r="38" customFormat="false" ht="12.75" hidden="false" customHeight="false" outlineLevel="0" collapsed="false">
      <c r="A38" s="4"/>
      <c r="B38" s="4"/>
      <c r="C38" s="4"/>
      <c r="D38" s="4"/>
      <c r="E38" s="4"/>
      <c r="F38" s="4"/>
      <c r="G38" s="4" t="n">
        <v>64</v>
      </c>
      <c r="H38" s="4" t="n">
        <v>60</v>
      </c>
      <c r="I38" s="4" t="n">
        <v>1.5769</v>
      </c>
      <c r="J38" s="7" t="n">
        <f aca="false">G38/180*PI()</f>
        <v>1.11701072127637</v>
      </c>
      <c r="K38" s="7" t="n">
        <f aca="false">H38/180*PI()</f>
        <v>1.0471975511966</v>
      </c>
      <c r="L38" s="7" t="n">
        <f aca="false">J38-K38+ASIN(SIN(K38)*SQRT(I38^2-(SIN(J38))^2)-COS(K38)*SIN(J38))</f>
        <v>0.807656221201773</v>
      </c>
      <c r="M38" s="7" t="n">
        <f aca="false">L38*180/PI()</f>
        <v>46.275292772346</v>
      </c>
      <c r="N38" s="4"/>
      <c r="O38" s="4"/>
      <c r="P38" s="4" t="n">
        <v>64</v>
      </c>
      <c r="Q38" s="4" t="n">
        <v>60</v>
      </c>
      <c r="R38" s="4" t="n">
        <v>1.5</v>
      </c>
      <c r="S38" s="7" t="n">
        <f aca="false">P38/180*PI()</f>
        <v>1.11701072127637</v>
      </c>
      <c r="T38" s="7" t="n">
        <f aca="false">Q38/180*PI()</f>
        <v>1.0471975511966</v>
      </c>
      <c r="U38" s="7" t="n">
        <f aca="false">S38-T38+ASIN(SIN(T38)*SQRT(R38^2-(SIN(S38))^2)-COS(T38)*SIN(S38))</f>
        <v>0.701635079093609</v>
      </c>
      <c r="V38" s="7" t="n">
        <f aca="false">U38*180/PI()</f>
        <v>40.2007287903915</v>
      </c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</row>
    <row r="39" customFormat="false" ht="12.75" hidden="false" customHeight="false" outlineLevel="0" collapsed="false">
      <c r="A39" s="4"/>
      <c r="B39" s="4"/>
      <c r="C39" s="4"/>
      <c r="D39" s="4"/>
      <c r="E39" s="4"/>
      <c r="F39" s="4"/>
      <c r="G39" s="4" t="n">
        <v>65</v>
      </c>
      <c r="H39" s="4" t="n">
        <v>60</v>
      </c>
      <c r="I39" s="4" t="n">
        <v>1.5769</v>
      </c>
      <c r="J39" s="7" t="n">
        <f aca="false">G39/180*PI()</f>
        <v>1.13446401379631</v>
      </c>
      <c r="K39" s="7" t="n">
        <f aca="false">H39/180*PI()</f>
        <v>1.0471975511966</v>
      </c>
      <c r="L39" s="7" t="n">
        <f aca="false">J39-K39+ASIN(SIN(K39)*SQRT(I39^2-(SIN(J39))^2)-COS(K39)*SIN(J39))</f>
        <v>0.8139500918971</v>
      </c>
      <c r="M39" s="7" t="n">
        <f aca="false">L39*180/PI()</f>
        <v>46.6359049999893</v>
      </c>
      <c r="N39" s="4"/>
      <c r="O39" s="4"/>
      <c r="P39" s="4" t="n">
        <v>65</v>
      </c>
      <c r="Q39" s="4" t="n">
        <v>60</v>
      </c>
      <c r="R39" s="4" t="n">
        <v>1.5</v>
      </c>
      <c r="S39" s="7" t="n">
        <f aca="false">P39/180*PI()</f>
        <v>1.13446401379631</v>
      </c>
      <c r="T39" s="7" t="n">
        <f aca="false">Q39/180*PI()</f>
        <v>1.0471975511966</v>
      </c>
      <c r="U39" s="7" t="n">
        <f aca="false">S39-T39+ASIN(SIN(T39)*SQRT(R39^2-(SIN(S39))^2)-COS(T39)*SIN(S39))</f>
        <v>0.708399621368011</v>
      </c>
      <c r="V39" s="7" t="n">
        <f aca="false">U39*180/PI()</f>
        <v>40.5883085130526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</row>
    <row r="40" customFormat="false" ht="12.75" hidden="false" customHeight="false" outlineLevel="0" collapsed="false">
      <c r="A40" s="4"/>
      <c r="B40" s="4"/>
      <c r="C40" s="4"/>
      <c r="D40" s="4"/>
      <c r="E40" s="4"/>
      <c r="F40" s="4"/>
      <c r="G40" s="4" t="n">
        <v>66</v>
      </c>
      <c r="H40" s="4" t="n">
        <v>60</v>
      </c>
      <c r="I40" s="4" t="n">
        <v>1.5769</v>
      </c>
      <c r="J40" s="7" t="n">
        <f aca="false">G40/180*PI()</f>
        <v>1.15191730631626</v>
      </c>
      <c r="K40" s="7" t="n">
        <f aca="false">H40/180*PI()</f>
        <v>1.0471975511966</v>
      </c>
      <c r="L40" s="7" t="n">
        <f aca="false">J40-K40+ASIN(SIN(K40)*SQRT(I40^2-(SIN(J40))^2)-COS(K40)*SIN(J40))</f>
        <v>0.820686793498962</v>
      </c>
      <c r="M40" s="7" t="n">
        <f aca="false">L40*180/PI()</f>
        <v>47.021889569615</v>
      </c>
      <c r="N40" s="4"/>
      <c r="O40" s="4"/>
      <c r="P40" s="4" t="n">
        <v>66</v>
      </c>
      <c r="Q40" s="4" t="n">
        <v>60</v>
      </c>
      <c r="R40" s="4" t="n">
        <v>1.5</v>
      </c>
      <c r="S40" s="7" t="n">
        <f aca="false">P40/180*PI()</f>
        <v>1.15191730631626</v>
      </c>
      <c r="T40" s="7" t="n">
        <f aca="false">Q40/180*PI()</f>
        <v>1.0471975511966</v>
      </c>
      <c r="U40" s="7" t="n">
        <f aca="false">S40-T40+ASIN(SIN(T40)*SQRT(R40^2-(SIN(S40))^2)-COS(T40)*SIN(S40))</f>
        <v>0.715559294881714</v>
      </c>
      <c r="V40" s="7" t="n">
        <f aca="false">U40*180/PI()</f>
        <v>40.9985275880794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  <row r="41" customFormat="false" ht="12.75" hidden="false" customHeight="false" outlineLevel="0" collapsed="false">
      <c r="A41" s="4"/>
      <c r="B41" s="4"/>
      <c r="C41" s="4"/>
      <c r="D41" s="4"/>
      <c r="E41" s="4"/>
      <c r="F41" s="4"/>
      <c r="G41" s="4" t="n">
        <v>67</v>
      </c>
      <c r="H41" s="4" t="n">
        <v>60</v>
      </c>
      <c r="I41" s="4" t="n">
        <v>1.5769</v>
      </c>
      <c r="J41" s="7" t="n">
        <f aca="false">G41/180*PI()</f>
        <v>1.1693705988362</v>
      </c>
      <c r="K41" s="7" t="n">
        <f aca="false">H41/180*PI()</f>
        <v>1.0471975511966</v>
      </c>
      <c r="L41" s="7" t="n">
        <f aca="false">J41-K41+ASIN(SIN(K41)*SQRT(I41^2-(SIN(J41))^2)-COS(K41)*SIN(J41))</f>
        <v>0.827863120744822</v>
      </c>
      <c r="M41" s="7" t="n">
        <f aca="false">L41*180/PI()</f>
        <v>47.4330628332076</v>
      </c>
      <c r="N41" s="4"/>
      <c r="O41" s="4"/>
      <c r="P41" s="4" t="n">
        <v>67</v>
      </c>
      <c r="Q41" s="4" t="n">
        <v>60</v>
      </c>
      <c r="R41" s="4" t="n">
        <v>1.5</v>
      </c>
      <c r="S41" s="7" t="n">
        <f aca="false">P41/180*PI()</f>
        <v>1.1693705988362</v>
      </c>
      <c r="T41" s="7" t="n">
        <f aca="false">Q41/180*PI()</f>
        <v>1.0471975511966</v>
      </c>
      <c r="U41" s="7" t="n">
        <f aca="false">S41-T41+ASIN(SIN(T41)*SQRT(R41^2-(SIN(S41))^2)-COS(T41)*SIN(S41))</f>
        <v>0.723114942606758</v>
      </c>
      <c r="V41" s="7" t="n">
        <f aca="false">U41*180/PI()</f>
        <v>41.431434314212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</row>
    <row r="42" customFormat="false" ht="12.75" hidden="false" customHeight="false" outlineLevel="0" collapsed="false">
      <c r="A42" s="4"/>
      <c r="B42" s="4"/>
      <c r="C42" s="4"/>
      <c r="D42" s="4"/>
      <c r="E42" s="4"/>
      <c r="F42" s="4"/>
      <c r="G42" s="4" t="n">
        <v>68</v>
      </c>
      <c r="H42" s="4" t="n">
        <v>60</v>
      </c>
      <c r="I42" s="4" t="n">
        <v>1.5769</v>
      </c>
      <c r="J42" s="7" t="n">
        <f aca="false">G42/180*PI()</f>
        <v>1.18682389135614</v>
      </c>
      <c r="K42" s="7" t="n">
        <f aca="false">H42/180*PI()</f>
        <v>1.0471975511966</v>
      </c>
      <c r="L42" s="7" t="n">
        <f aca="false">J42-K42+ASIN(SIN(K42)*SQRT(I42^2-(SIN(J42))^2)-COS(K42)*SIN(J42))</f>
        <v>0.835476568602141</v>
      </c>
      <c r="M42" s="7" t="n">
        <f aca="false">L42*180/PI()</f>
        <v>47.8692812629748</v>
      </c>
      <c r="N42" s="4"/>
      <c r="O42" s="4"/>
      <c r="P42" s="4" t="n">
        <v>68</v>
      </c>
      <c r="Q42" s="4" t="n">
        <v>60</v>
      </c>
      <c r="R42" s="4" t="n">
        <v>1.5</v>
      </c>
      <c r="S42" s="7" t="n">
        <f aca="false">P42/180*PI()</f>
        <v>1.18682389135614</v>
      </c>
      <c r="T42" s="7" t="n">
        <f aca="false">Q42/180*PI()</f>
        <v>1.0471975511966</v>
      </c>
      <c r="U42" s="7" t="n">
        <f aca="false">S42-T42+ASIN(SIN(T42)*SQRT(R42^2-(SIN(S42))^2)-COS(T42)*SIN(S42))</f>
        <v>0.731067780940495</v>
      </c>
      <c r="V42" s="7" t="n">
        <f aca="false">U42*180/PI()</f>
        <v>41.887098385885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</row>
    <row r="43" customFormat="false" ht="12.75" hidden="false" customHeight="false" outlineLevel="0" collapsed="false">
      <c r="A43" s="4"/>
      <c r="B43" s="4"/>
      <c r="C43" s="4"/>
      <c r="D43" s="4"/>
      <c r="E43" s="4"/>
      <c r="F43" s="4"/>
      <c r="G43" s="4" t="n">
        <v>69</v>
      </c>
      <c r="H43" s="4" t="n">
        <v>60</v>
      </c>
      <c r="I43" s="4" t="n">
        <v>1.5769</v>
      </c>
      <c r="J43" s="7" t="n">
        <f aca="false">G43/180*PI()</f>
        <v>1.20427718387609</v>
      </c>
      <c r="K43" s="7" t="n">
        <f aca="false">H43/180*PI()</f>
        <v>1.0471975511966</v>
      </c>
      <c r="L43" s="7" t="n">
        <f aca="false">J43-K43+ASIN(SIN(K43)*SQRT(I43^2-(SIN(J43))^2)-COS(K43)*SIN(J43))</f>
        <v>0.843525244124635</v>
      </c>
      <c r="M43" s="7" t="n">
        <f aca="false">L43*180/PI()</f>
        <v>48.330436401084</v>
      </c>
      <c r="N43" s="4"/>
      <c r="O43" s="4"/>
      <c r="P43" s="4" t="n">
        <v>69</v>
      </c>
      <c r="Q43" s="4" t="n">
        <v>60</v>
      </c>
      <c r="R43" s="4" t="n">
        <v>1.5</v>
      </c>
      <c r="S43" s="7" t="n">
        <f aca="false">P43/180*PI()</f>
        <v>1.20427718387609</v>
      </c>
      <c r="T43" s="7" t="n">
        <f aca="false">Q43/180*PI()</f>
        <v>1.0471975511966</v>
      </c>
      <c r="U43" s="7" t="n">
        <f aca="false">S43-T43+ASIN(SIN(T43)*SQRT(R43^2-(SIN(S43))^2)-COS(T43)*SIN(S43))</f>
        <v>0.73941934863304</v>
      </c>
      <c r="V43" s="7" t="n">
        <f aca="false">U43*180/PI()</f>
        <v>42.3656079669856</v>
      </c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</row>
    <row r="44" customFormat="false" ht="12.75" hidden="false" customHeight="false" outlineLevel="0" collapsed="false">
      <c r="A44" s="4"/>
      <c r="B44" s="4"/>
      <c r="C44" s="4"/>
      <c r="D44" s="4"/>
      <c r="E44" s="4"/>
      <c r="F44" s="4"/>
      <c r="G44" s="4" t="n">
        <v>70</v>
      </c>
      <c r="H44" s="4" t="n">
        <v>60</v>
      </c>
      <c r="I44" s="4" t="n">
        <v>1.5769</v>
      </c>
      <c r="J44" s="7" t="n">
        <f aca="false">G44/180*PI()</f>
        <v>1.22173047639603</v>
      </c>
      <c r="K44" s="7" t="n">
        <f aca="false">H44/180*PI()</f>
        <v>1.0471975511966</v>
      </c>
      <c r="L44" s="7" t="n">
        <f aca="false">J44-K44+ASIN(SIN(K44)*SQRT(I44^2-(SIN(J44))^2)-COS(K44)*SIN(J44))</f>
        <v>0.852007787568186</v>
      </c>
      <c r="M44" s="7" t="n">
        <f aca="false">L44*180/PI()</f>
        <v>48.8164503399358</v>
      </c>
      <c r="N44" s="4"/>
      <c r="O44" s="4"/>
      <c r="P44" s="4" t="n">
        <v>70</v>
      </c>
      <c r="Q44" s="4" t="n">
        <v>60</v>
      </c>
      <c r="R44" s="4" t="n">
        <v>1.5</v>
      </c>
      <c r="S44" s="7" t="n">
        <f aca="false">P44/180*PI()</f>
        <v>1.22173047639603</v>
      </c>
      <c r="T44" s="7" t="n">
        <f aca="false">Q44/180*PI()</f>
        <v>1.0471975511966</v>
      </c>
      <c r="U44" s="7" t="n">
        <f aca="false">S44-T44+ASIN(SIN(T44)*SQRT(R44^2-(SIN(S44))^2)-COS(T44)*SIN(S44))</f>
        <v>0.748171458907004</v>
      </c>
      <c r="V44" s="7" t="n">
        <f aca="false">U44*180/PI()</f>
        <v>42.8670669475168</v>
      </c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</row>
    <row r="45" customFormat="false" ht="12.75" hidden="false" customHeight="false" outlineLevel="0" collapsed="false">
      <c r="A45" s="4"/>
      <c r="B45" s="4"/>
      <c r="C45" s="4"/>
      <c r="D45" s="4"/>
      <c r="E45" s="4"/>
      <c r="F45" s="4"/>
      <c r="G45" s="4" t="n">
        <v>71</v>
      </c>
      <c r="H45" s="4" t="n">
        <v>60</v>
      </c>
      <c r="I45" s="4" t="n">
        <v>1.5769</v>
      </c>
      <c r="J45" s="7" t="n">
        <f aca="false">G45/180*PI()</f>
        <v>1.23918376891597</v>
      </c>
      <c r="K45" s="7" t="n">
        <f aca="false">H45/180*PI()</f>
        <v>1.0471975511966</v>
      </c>
      <c r="L45" s="7" t="n">
        <f aca="false">J45-K45+ASIN(SIN(K45)*SQRT(I45^2-(SIN(J45))^2)-COS(K45)*SIN(J45))</f>
        <v>0.860923301368148</v>
      </c>
      <c r="M45" s="7" t="n">
        <f aca="false">L45*180/PI()</f>
        <v>49.3272716528643</v>
      </c>
      <c r="N45" s="4"/>
      <c r="O45" s="4"/>
      <c r="P45" s="4" t="n">
        <v>71</v>
      </c>
      <c r="Q45" s="4" t="n">
        <v>60</v>
      </c>
      <c r="R45" s="4" t="n">
        <v>1.5</v>
      </c>
      <c r="S45" s="7" t="n">
        <f aca="false">P45/180*PI()</f>
        <v>1.23918376891597</v>
      </c>
      <c r="T45" s="7" t="n">
        <f aca="false">Q45/180*PI()</f>
        <v>1.0471975511966</v>
      </c>
      <c r="U45" s="7" t="n">
        <f aca="false">S45-T45+ASIN(SIN(T45)*SQRT(R45^2-(SIN(S45))^2)-COS(T45)*SIN(S45))</f>
        <v>0.757326154332525</v>
      </c>
      <c r="V45" s="7" t="n">
        <f aca="false">U45*180/PI()</f>
        <v>43.3915923581269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</row>
    <row r="46" customFormat="false" ht="12.75" hidden="false" customHeight="false" outlineLevel="0" collapsed="false">
      <c r="A46" s="4"/>
      <c r="B46" s="4"/>
      <c r="C46" s="4"/>
      <c r="D46" s="4"/>
      <c r="E46" s="4"/>
      <c r="F46" s="4"/>
      <c r="G46" s="4" t="n">
        <v>72</v>
      </c>
      <c r="H46" s="4" t="n">
        <v>60</v>
      </c>
      <c r="I46" s="4" t="n">
        <v>1.5769</v>
      </c>
      <c r="J46" s="7" t="n">
        <f aca="false">G46/180*PI()</f>
        <v>1.25663706143592</v>
      </c>
      <c r="K46" s="7" t="n">
        <f aca="false">H46/180*PI()</f>
        <v>1.0471975511966</v>
      </c>
      <c r="L46" s="7" t="n">
        <f aca="false">J46-K46+ASIN(SIN(K46)*SQRT(I46^2-(SIN(J46))^2)-COS(K46)*SIN(J46))</f>
        <v>0.870271285844384</v>
      </c>
      <c r="M46" s="7" t="n">
        <f aca="false">L46*180/PI()</f>
        <v>49.8628717103065</v>
      </c>
      <c r="N46" s="4"/>
      <c r="O46" s="4"/>
      <c r="P46" s="4" t="n">
        <v>72</v>
      </c>
      <c r="Q46" s="4" t="n">
        <v>60</v>
      </c>
      <c r="R46" s="4" t="n">
        <v>1.5</v>
      </c>
      <c r="S46" s="7" t="n">
        <f aca="false">P46/180*PI()</f>
        <v>1.25663706143592</v>
      </c>
      <c r="T46" s="7" t="n">
        <f aca="false">Q46/180*PI()</f>
        <v>1.0471975511966</v>
      </c>
      <c r="U46" s="7" t="n">
        <f aca="false">S46-T46+ASIN(SIN(T46)*SQRT(R46^2-(SIN(S46))^2)-COS(T46)*SIN(S46))</f>
        <v>0.766885664111627</v>
      </c>
      <c r="V46" s="7" t="n">
        <f aca="false">U46*180/PI()</f>
        <v>43.9393119226835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</row>
    <row r="47" customFormat="false" ht="12.75" hidden="false" customHeight="false" outlineLevel="0" collapsed="false">
      <c r="A47" s="4"/>
      <c r="B47" s="4"/>
      <c r="C47" s="4"/>
      <c r="D47" s="4"/>
      <c r="E47" s="4"/>
      <c r="F47" s="4"/>
      <c r="G47" s="4" t="n">
        <v>73</v>
      </c>
      <c r="H47" s="4" t="n">
        <v>60</v>
      </c>
      <c r="I47" s="4" t="n">
        <v>1.5769</v>
      </c>
      <c r="J47" s="7" t="n">
        <f aca="false">G47/180*PI()</f>
        <v>1.27409035395586</v>
      </c>
      <c r="K47" s="7" t="n">
        <f aca="false">H47/180*PI()</f>
        <v>1.0471975511966</v>
      </c>
      <c r="L47" s="7" t="n">
        <f aca="false">J47-K47+ASIN(SIN(K47)*SQRT(I47^2-(SIN(J47))^2)-COS(K47)*SIN(J47))</f>
        <v>0.880051580714918</v>
      </c>
      <c r="M47" s="7" t="n">
        <f aca="false">L47*180/PI()</f>
        <v>50.4232413287815</v>
      </c>
      <c r="N47" s="4"/>
      <c r="O47" s="4"/>
      <c r="P47" s="4" t="n">
        <v>73</v>
      </c>
      <c r="Q47" s="4" t="n">
        <v>60</v>
      </c>
      <c r="R47" s="4" t="n">
        <v>1.5</v>
      </c>
      <c r="S47" s="7" t="n">
        <f aca="false">P47/180*PI()</f>
        <v>1.27409035395586</v>
      </c>
      <c r="T47" s="7" t="n">
        <f aca="false">Q47/180*PI()</f>
        <v>1.0471975511966</v>
      </c>
      <c r="U47" s="7" t="n">
        <f aca="false">S47-T47+ASIN(SIN(T47)*SQRT(R47^2-(SIN(S47))^2)-COS(T47)*SIN(S47))</f>
        <v>0.77685236350389</v>
      </c>
      <c r="V47" s="7" t="n">
        <f aca="false">U47*180/PI()</f>
        <v>44.5103617335358</v>
      </c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</row>
    <row r="48" customFormat="false" ht="12.75" hidden="false" customHeight="false" outlineLevel="0" collapsed="false">
      <c r="A48" s="4"/>
      <c r="B48" s="4"/>
      <c r="C48" s="4"/>
      <c r="D48" s="4"/>
      <c r="E48" s="4"/>
      <c r="F48" s="4"/>
      <c r="G48" s="4" t="n">
        <v>74</v>
      </c>
      <c r="H48" s="4" t="n">
        <v>60</v>
      </c>
      <c r="I48" s="4" t="n">
        <v>1.5769</v>
      </c>
      <c r="J48" s="7" t="n">
        <f aca="false">G48/180*PI()</f>
        <v>1.2915436464758</v>
      </c>
      <c r="K48" s="7" t="n">
        <f aca="false">H48/180*PI()</f>
        <v>1.0471975511966</v>
      </c>
      <c r="L48" s="7" t="n">
        <f aca="false">J48-K48+ASIN(SIN(K48)*SQRT(I48^2-(SIN(J48))^2)-COS(K48)*SIN(J48))</f>
        <v>0.890264311674236</v>
      </c>
      <c r="M48" s="7" t="n">
        <f aca="false">L48*180/PI()</f>
        <v>51.008387710053</v>
      </c>
      <c r="N48" s="4"/>
      <c r="O48" s="4"/>
      <c r="P48" s="4" t="n">
        <v>74</v>
      </c>
      <c r="Q48" s="4" t="n">
        <v>60</v>
      </c>
      <c r="R48" s="4" t="n">
        <v>1.5</v>
      </c>
      <c r="S48" s="7" t="n">
        <f aca="false">P48/180*PI()</f>
        <v>1.2915436464758</v>
      </c>
      <c r="T48" s="7" t="n">
        <f aca="false">Q48/180*PI()</f>
        <v>1.0471975511966</v>
      </c>
      <c r="U48" s="7" t="n">
        <f aca="false">S48-T48+ASIN(SIN(T48)*SQRT(R48^2-(SIN(S48))^2)-COS(T48)*SIN(S48))</f>
        <v>0.787228735192616</v>
      </c>
      <c r="V48" s="7" t="n">
        <f aca="false">U48*180/PI()</f>
        <v>45.1048840379588</v>
      </c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</row>
    <row r="49" customFormat="false" ht="12.75" hidden="false" customHeight="false" outlineLevel="0" collapsed="false">
      <c r="A49" s="4"/>
      <c r="B49" s="4"/>
      <c r="C49" s="4"/>
      <c r="D49" s="4"/>
      <c r="E49" s="4"/>
      <c r="F49" s="4"/>
      <c r="G49" s="4" t="n">
        <v>75</v>
      </c>
      <c r="H49" s="4" t="n">
        <v>60</v>
      </c>
      <c r="I49" s="4" t="n">
        <v>1.5769</v>
      </c>
      <c r="J49" s="7" t="n">
        <f aca="false">G49/180*PI()</f>
        <v>1.30899693899575</v>
      </c>
      <c r="K49" s="7" t="n">
        <f aca="false">H49/180*PI()</f>
        <v>1.0471975511966</v>
      </c>
      <c r="L49" s="7" t="n">
        <f aca="false">J49-K49+ASIN(SIN(K49)*SQRT(I49^2-(SIN(J49))^2)-COS(K49)*SIN(J49))</f>
        <v>0.900909841436076</v>
      </c>
      <c r="M49" s="7" t="n">
        <f aca="false">L49*180/PI()</f>
        <v>51.6183316360874</v>
      </c>
      <c r="N49" s="4"/>
      <c r="O49" s="4"/>
      <c r="P49" s="4" t="n">
        <v>75</v>
      </c>
      <c r="Q49" s="4" t="n">
        <v>60</v>
      </c>
      <c r="R49" s="4" t="n">
        <v>1.5</v>
      </c>
      <c r="S49" s="7" t="n">
        <f aca="false">P49/180*PI()</f>
        <v>1.30899693899575</v>
      </c>
      <c r="T49" s="7" t="n">
        <f aca="false">Q49/180*PI()</f>
        <v>1.0471975511966</v>
      </c>
      <c r="U49" s="7" t="n">
        <f aca="false">S49-T49+ASIN(SIN(T49)*SQRT(R49^2-(SIN(S49))^2)-COS(T49)*SIN(S49))</f>
        <v>0.798017332448631</v>
      </c>
      <c r="V49" s="7" t="n">
        <f aca="false">U49*180/PI()</f>
        <v>45.7230251275949</v>
      </c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</row>
    <row r="50" customFormat="false" ht="12.75" hidden="false" customHeight="false" outlineLevel="0" collapsed="false">
      <c r="A50" s="4"/>
      <c r="B50" s="4"/>
      <c r="C50" s="4"/>
      <c r="D50" s="4"/>
      <c r="E50" s="4"/>
      <c r="F50" s="4"/>
      <c r="G50" s="4" t="n">
        <v>76</v>
      </c>
      <c r="H50" s="4" t="n">
        <v>60</v>
      </c>
      <c r="I50" s="4" t="n">
        <v>1.5769</v>
      </c>
      <c r="J50" s="7" t="n">
        <f aca="false">G50/180*PI()</f>
        <v>1.32645023151569</v>
      </c>
      <c r="K50" s="7" t="n">
        <f aca="false">H50/180*PI()</f>
        <v>1.0471975511966</v>
      </c>
      <c r="L50" s="7" t="n">
        <f aca="false">J50-K50+ASIN(SIN(K50)*SQRT(I50^2-(SIN(J50))^2)-COS(K50)*SIN(J50))</f>
        <v>0.911988724759104</v>
      </c>
      <c r="M50" s="7" t="n">
        <f aca="false">L50*180/PI()</f>
        <v>52.2531048922147</v>
      </c>
      <c r="N50" s="4"/>
      <c r="O50" s="4"/>
      <c r="P50" s="4" t="n">
        <v>76</v>
      </c>
      <c r="Q50" s="4" t="n">
        <v>60</v>
      </c>
      <c r="R50" s="4" t="n">
        <v>1.5</v>
      </c>
      <c r="S50" s="7" t="n">
        <f aca="false">P50/180*PI()</f>
        <v>1.32645023151569</v>
      </c>
      <c r="T50" s="7" t="n">
        <f aca="false">Q50/180*PI()</f>
        <v>1.0471975511966</v>
      </c>
      <c r="U50" s="7" t="n">
        <f aca="false">S50-T50+ASIN(SIN(T50)*SQRT(R50^2-(SIN(S50))^2)-COS(T50)*SIN(S50))</f>
        <v>0.809220743999082</v>
      </c>
      <c r="V50" s="7" t="n">
        <f aca="false">U50*180/PI()</f>
        <v>46.3649333255839</v>
      </c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</row>
    <row r="51" customFormat="false" ht="12.75" hidden="false" customHeight="false" outlineLevel="0" collapsed="false">
      <c r="A51" s="4"/>
      <c r="B51" s="4"/>
      <c r="C51" s="4"/>
      <c r="D51" s="4"/>
      <c r="E51" s="4"/>
      <c r="F51" s="4"/>
      <c r="G51" s="4" t="n">
        <v>77</v>
      </c>
      <c r="H51" s="4" t="n">
        <v>60</v>
      </c>
      <c r="I51" s="4" t="n">
        <v>1.5769</v>
      </c>
      <c r="J51" s="7" t="n">
        <f aca="false">G51/180*PI()</f>
        <v>1.34390352403563</v>
      </c>
      <c r="K51" s="7" t="n">
        <f aca="false">H51/180*PI()</f>
        <v>1.0471975511966</v>
      </c>
      <c r="L51" s="7" t="n">
        <f aca="false">J51-K51+ASIN(SIN(K51)*SQRT(I51^2-(SIN(J51))^2)-COS(K51)*SIN(J51))</f>
        <v>0.923501667072125</v>
      </c>
      <c r="M51" s="7" t="n">
        <f aca="false">L51*180/PI()</f>
        <v>52.9127478965284</v>
      </c>
      <c r="N51" s="4"/>
      <c r="O51" s="4"/>
      <c r="P51" s="4" t="n">
        <v>77</v>
      </c>
      <c r="Q51" s="4" t="n">
        <v>60</v>
      </c>
      <c r="R51" s="4" t="n">
        <v>1.5</v>
      </c>
      <c r="S51" s="7" t="n">
        <f aca="false">P51/180*PI()</f>
        <v>1.34390352403563</v>
      </c>
      <c r="T51" s="7" t="n">
        <f aca="false">Q51/180*PI()</f>
        <v>1.0471975511966</v>
      </c>
      <c r="U51" s="7" t="n">
        <f aca="false">S51-T51+ASIN(SIN(T51)*SQRT(R51^2-(SIN(S51))^2)-COS(T51)*SIN(S51))</f>
        <v>0.82084156055174</v>
      </c>
      <c r="V51" s="7" t="n">
        <f aca="false">U51*180/PI()</f>
        <v>47.0307570685469</v>
      </c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</row>
    <row r="52" customFormat="false" ht="12.75" hidden="false" customHeight="false" outlineLevel="0" collapsed="false">
      <c r="A52" s="4"/>
      <c r="B52" s="4"/>
      <c r="C52" s="4"/>
      <c r="D52" s="4"/>
      <c r="E52" s="4"/>
      <c r="F52" s="4"/>
      <c r="G52" s="4" t="n">
        <v>78</v>
      </c>
      <c r="H52" s="4" t="n">
        <v>60</v>
      </c>
      <c r="I52" s="4" t="n">
        <v>1.5769</v>
      </c>
      <c r="J52" s="7" t="n">
        <f aca="false">G52/180*PI()</f>
        <v>1.36135681655558</v>
      </c>
      <c r="K52" s="7" t="n">
        <f aca="false">H57/180*PI()</f>
        <v>1.0471975511966</v>
      </c>
      <c r="L52" s="7" t="n">
        <f aca="false">J52-K52+ASIN(SIN(K52)*SQRT(I52^2-(SIN(J52))^2)-COS(K52)*SIN(J52))</f>
        <v>0.935449486396827</v>
      </c>
      <c r="M52" s="7" t="n">
        <f aca="false">L52*180/PI()</f>
        <v>53.5973075182187</v>
      </c>
      <c r="N52" s="4"/>
      <c r="O52" s="4"/>
      <c r="P52" s="4" t="n">
        <v>78</v>
      </c>
      <c r="Q52" s="4" t="n">
        <v>60</v>
      </c>
      <c r="R52" s="4" t="n">
        <v>1.5</v>
      </c>
      <c r="S52" s="7" t="n">
        <f aca="false">P52/180*PI()</f>
        <v>1.36135681655558</v>
      </c>
      <c r="T52" s="7" t="n">
        <f aca="false">Q57/180*PI()</f>
        <v>1.0471975511966</v>
      </c>
      <c r="U52" s="7" t="n">
        <f aca="false">S52-T52+ASIN(SIN(T52)*SQRT(R52^2-(SIN(S52))^2)-COS(T52)*SIN(S52))</f>
        <v>0.832882342962357</v>
      </c>
      <c r="V52" s="7" t="n">
        <f aca="false">U52*180/PI()</f>
        <v>47.7206430827106</v>
      </c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</row>
    <row r="53" customFormat="false" ht="12.75" hidden="false" customHeight="false" outlineLevel="0" collapsed="false">
      <c r="A53" s="4"/>
      <c r="B53" s="4"/>
      <c r="C53" s="4"/>
      <c r="D53" s="4"/>
      <c r="E53" s="4"/>
      <c r="F53" s="4"/>
      <c r="G53" s="4" t="n">
        <v>79</v>
      </c>
      <c r="H53" s="4" t="n">
        <v>60</v>
      </c>
      <c r="I53" s="4" t="n">
        <v>1.5769</v>
      </c>
      <c r="J53" s="7" t="n">
        <f aca="false">G53/180*PI()</f>
        <v>1.37881010907552</v>
      </c>
      <c r="K53" s="7" t="n">
        <f aca="false">H58/180*PI()</f>
        <v>1.0471975511966</v>
      </c>
      <c r="L53" s="7" t="n">
        <f aca="false">J53-K53+ASIN(SIN(K53)*SQRT(I53^2-(SIN(J53))^2)-COS(K53)*SIN(J53))</f>
        <v>0.947833078333647</v>
      </c>
      <c r="M53" s="7" t="n">
        <f aca="false">L53*180/PI()</f>
        <v>54.3068350714107</v>
      </c>
      <c r="N53" s="4"/>
      <c r="O53" s="4"/>
      <c r="P53" s="4" t="n">
        <v>79</v>
      </c>
      <c r="Q53" s="4" t="n">
        <v>60</v>
      </c>
      <c r="R53" s="4" t="n">
        <v>1.5</v>
      </c>
      <c r="S53" s="7" t="n">
        <f aca="false">P53/180*PI()</f>
        <v>1.37881010907552</v>
      </c>
      <c r="T53" s="7" t="n">
        <f aca="false">Q58/180*PI()</f>
        <v>1.0471975511966</v>
      </c>
      <c r="U53" s="7" t="n">
        <f aca="false">S53-T53+ASIN(SIN(T53)*SQRT(R53^2-(SIN(S53))^2)-COS(T53)*SIN(S53))</f>
        <v>0.845345592063858</v>
      </c>
      <c r="V53" s="7" t="n">
        <f aca="false">U53*180/PI()</f>
        <v>48.4347346552469</v>
      </c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</row>
    <row r="54" customFormat="false" ht="12.75" hidden="false" customHeight="false" outlineLevel="0" collapsed="false">
      <c r="A54" s="4"/>
      <c r="B54" s="4"/>
      <c r="C54" s="4"/>
      <c r="D54" s="4"/>
      <c r="E54" s="4"/>
      <c r="F54" s="4"/>
      <c r="G54" s="4" t="n">
        <v>80</v>
      </c>
      <c r="H54" s="4" t="n">
        <v>60</v>
      </c>
      <c r="I54" s="4" t="n">
        <v>1.5769</v>
      </c>
      <c r="J54" s="7" t="n">
        <f aca="false">G54/180*PI()</f>
        <v>1.39626340159546</v>
      </c>
      <c r="K54" s="7" t="n">
        <f aca="false">H59/180*PI()</f>
        <v>1.0471975511966</v>
      </c>
      <c r="L54" s="7" t="n">
        <f aca="false">J54-K54+ASIN(SIN(K54)*SQRT(I54^2-(SIN(J54))^2)-COS(K54)*SIN(J54))</f>
        <v>0.960653383932176</v>
      </c>
      <c r="M54" s="7" t="n">
        <f aca="false">L54*180/PI()</f>
        <v>55.0413844742744</v>
      </c>
      <c r="N54" s="4"/>
      <c r="O54" s="4"/>
      <c r="P54" s="4" t="n">
        <v>80</v>
      </c>
      <c r="Q54" s="4" t="n">
        <v>60</v>
      </c>
      <c r="R54" s="4" t="n">
        <v>1.5</v>
      </c>
      <c r="S54" s="7" t="n">
        <f aca="false">P54/180*PI()</f>
        <v>1.39626340159546</v>
      </c>
      <c r="T54" s="7" t="n">
        <f aca="false">Q59/180*PI()</f>
        <v>1.0471975511966</v>
      </c>
      <c r="U54" s="7" t="n">
        <f aca="false">S54-T54+ASIN(SIN(T54)*SQRT(R54^2-(SIN(S54))^2)-COS(T54)*SIN(S54))</f>
        <v>0.858233720202093</v>
      </c>
      <c r="V54" s="7" t="n">
        <f aca="false">U54*180/PI()</f>
        <v>49.1731700033915</v>
      </c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</row>
    <row r="55" customFormat="false" ht="12.75" hidden="false" customHeight="false" outlineLevel="0" collapsed="false">
      <c r="A55" s="4"/>
      <c r="B55" s="4"/>
      <c r="C55" s="4"/>
      <c r="D55" s="4"/>
      <c r="E55" s="4"/>
      <c r="F55" s="4"/>
      <c r="G55" s="4" t="n">
        <v>81</v>
      </c>
      <c r="H55" s="4" t="n">
        <v>60</v>
      </c>
      <c r="I55" s="4" t="n">
        <v>1.5769</v>
      </c>
      <c r="J55" s="7" t="n">
        <f aca="false">G55/180*PI()</f>
        <v>1.41371669411541</v>
      </c>
      <c r="K55" s="7" t="n">
        <f aca="false">H55/180*PI()</f>
        <v>1.0471975511966</v>
      </c>
      <c r="L55" s="7" t="n">
        <f aca="false">J55-K55+ASIN(SIN(K55)*SQRT(I55^2-(SIN(J55))^2)-COS(K55)*SIN(J55))</f>
        <v>0.973911360313567</v>
      </c>
      <c r="M55" s="7" t="n">
        <f aca="false">L55*180/PI()</f>
        <v>55.8010105658122</v>
      </c>
      <c r="N55" s="4"/>
      <c r="O55" s="4"/>
      <c r="P55" s="4" t="n">
        <v>81</v>
      </c>
      <c r="Q55" s="4" t="n">
        <v>60</v>
      </c>
      <c r="R55" s="4" t="n">
        <v>1.5</v>
      </c>
      <c r="S55" s="7" t="n">
        <f aca="false">P55/180*PI()</f>
        <v>1.41371669411541</v>
      </c>
      <c r="T55" s="7" t="n">
        <f aca="false">Q55/180*PI()</f>
        <v>1.0471975511966</v>
      </c>
      <c r="U55" s="7" t="n">
        <f aca="false">S55-T55+ASIN(SIN(T55)*SQRT(R55^2-(SIN(S55))^2)-COS(T55)*SIN(S55))</f>
        <v>0.871549024543725</v>
      </c>
      <c r="V55" s="7" t="n">
        <f aca="false">U55*180/PI()</f>
        <v>49.9360807450993</v>
      </c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</row>
    <row r="56" customFormat="false" ht="12.75" hidden="false" customHeight="false" outlineLevel="0" collapsed="false">
      <c r="A56" s="4"/>
      <c r="B56" s="4"/>
      <c r="C56" s="4"/>
      <c r="D56" s="4"/>
      <c r="E56" s="4"/>
      <c r="F56" s="4"/>
      <c r="G56" s="4" t="n">
        <v>82</v>
      </c>
      <c r="H56" s="4" t="n">
        <v>60</v>
      </c>
      <c r="I56" s="4" t="n">
        <v>1.5769</v>
      </c>
      <c r="J56" s="7" t="n">
        <f aca="false">G56/180*PI()</f>
        <v>1.43116998663535</v>
      </c>
      <c r="K56" s="7" t="n">
        <f aca="false">H56/180*PI()</f>
        <v>1.0471975511966</v>
      </c>
      <c r="L56" s="7" t="n">
        <f aca="false">J56-K56+ASIN(SIN(K56)*SQRT(I56^2-(SIN(J56))^2)-COS(K56)*SIN(J56))</f>
        <v>0.987607953949928</v>
      </c>
      <c r="M56" s="7" t="n">
        <f aca="false">L56*180/PI()</f>
        <v>56.5857675748814</v>
      </c>
      <c r="N56" s="4"/>
      <c r="O56" s="4"/>
      <c r="P56" s="4" t="n">
        <v>82</v>
      </c>
      <c r="Q56" s="4" t="n">
        <v>60</v>
      </c>
      <c r="R56" s="4" t="n">
        <v>1.5</v>
      </c>
      <c r="S56" s="7" t="n">
        <f aca="false">P56/180*PI()</f>
        <v>1.43116998663535</v>
      </c>
      <c r="T56" s="7" t="n">
        <f aca="false">Q56/180*PI()</f>
        <v>1.0471975511966</v>
      </c>
      <c r="U56" s="7" t="n">
        <f aca="false">S56-T56+ASIN(SIN(T56)*SQRT(R56^2-(SIN(S56))^2)-COS(T56)*SIN(S56))</f>
        <v>0.885293662237818</v>
      </c>
      <c r="V56" s="7" t="n">
        <f aca="false">U56*180/PI()</f>
        <v>50.7235904759072</v>
      </c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</row>
    <row r="57" customFormat="false" ht="12.75" hidden="false" customHeight="false" outlineLevel="0" collapsed="false">
      <c r="A57" s="4"/>
      <c r="B57" s="4"/>
      <c r="C57" s="4"/>
      <c r="D57" s="4"/>
      <c r="E57" s="4"/>
      <c r="F57" s="4"/>
      <c r="G57" s="4" t="n">
        <v>83</v>
      </c>
      <c r="H57" s="4" t="n">
        <v>60</v>
      </c>
      <c r="I57" s="4" t="n">
        <v>1.5769</v>
      </c>
      <c r="J57" s="7" t="n">
        <f aca="false">G57/180*PI()</f>
        <v>1.44862327915529</v>
      </c>
      <c r="K57" s="7" t="n">
        <f aca="false">H57/180*PI()</f>
        <v>1.0471975511966</v>
      </c>
      <c r="L57" s="7" t="n">
        <f aca="false">J57-K57+ASIN(SIN(K57)*SQRT(I57^2-(SIN(J57))^2)-COS(K57)*SIN(J57))</f>
        <v>1.00174407653595</v>
      </c>
      <c r="M57" s="7" t="n">
        <f aca="false">L57*180/PI()</f>
        <v>57.3957077377402</v>
      </c>
      <c r="N57" s="4"/>
      <c r="O57" s="4"/>
      <c r="P57" s="4" t="n">
        <v>83</v>
      </c>
      <c r="Q57" s="4" t="n">
        <v>60</v>
      </c>
      <c r="R57" s="4" t="n">
        <v>1.5</v>
      </c>
      <c r="S57" s="7" t="n">
        <f aca="false">P57/180*PI()</f>
        <v>1.44862327915529</v>
      </c>
      <c r="T57" s="7" t="n">
        <f aca="false">Q57/180*PI()</f>
        <v>1.0471975511966</v>
      </c>
      <c r="U57" s="7" t="n">
        <f aca="false">S57-T57+ASIN(SIN(T57)*SQRT(R57^2-(SIN(S57))^2)-COS(T57)*SIN(S57))</f>
        <v>0.899469627524074</v>
      </c>
      <c r="V57" s="7" t="n">
        <f aca="false">U57*180/PI()</f>
        <v>51.5358134573336</v>
      </c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</row>
    <row r="58" customFormat="false" ht="12.75" hidden="false" customHeight="false" outlineLevel="0" collapsed="false">
      <c r="A58" s="4"/>
      <c r="B58" s="4"/>
      <c r="C58" s="4"/>
      <c r="D58" s="4"/>
      <c r="E58" s="4"/>
      <c r="F58" s="4"/>
      <c r="G58" s="4" t="n">
        <v>84</v>
      </c>
      <c r="H58" s="4" t="n">
        <v>60</v>
      </c>
      <c r="I58" s="4" t="n">
        <v>1.5769</v>
      </c>
      <c r="J58" s="7" t="n">
        <f aca="false">G58/180*PI()</f>
        <v>1.46607657167524</v>
      </c>
      <c r="K58" s="7" t="n">
        <f aca="false">H58/180*PI()</f>
        <v>1.0471975511966</v>
      </c>
      <c r="L58" s="7" t="n">
        <f aca="false">J58-K58+ASIN(SIN(K58)*SQRT(I58^2-(SIN(J58))^2)-COS(K58)*SIN(J58))</f>
        <v>1.01632058341197</v>
      </c>
      <c r="M58" s="7" t="n">
        <f aca="false">L58*180/PI()</f>
        <v>58.2308800617792</v>
      </c>
      <c r="N58" s="4"/>
      <c r="O58" s="4"/>
      <c r="P58" s="4" t="n">
        <v>84</v>
      </c>
      <c r="Q58" s="4" t="n">
        <v>60</v>
      </c>
      <c r="R58" s="4" t="n">
        <v>1.5</v>
      </c>
      <c r="S58" s="7" t="n">
        <f aca="false">P58/180*PI()</f>
        <v>1.46607657167524</v>
      </c>
      <c r="T58" s="7" t="n">
        <f aca="false">Q58/180*PI()</f>
        <v>1.0471975511966</v>
      </c>
      <c r="U58" s="7" t="n">
        <f aca="false">S58-T58+ASIN(SIN(T58)*SQRT(R58^2-(SIN(S58))^2)-COS(T58)*SIN(S58))</f>
        <v>0.914078730887535</v>
      </c>
      <c r="V58" s="7" t="n">
        <f aca="false">U58*180/PI()</f>
        <v>52.3728534225303</v>
      </c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</row>
    <row r="59" customFormat="false" ht="12.75" hidden="false" customHeight="false" outlineLevel="0" collapsed="false">
      <c r="A59" s="4"/>
      <c r="B59" s="4"/>
      <c r="C59" s="4"/>
      <c r="D59" s="4"/>
      <c r="E59" s="4"/>
      <c r="F59" s="4"/>
      <c r="G59" s="4" t="n">
        <v>85</v>
      </c>
      <c r="H59" s="4" t="n">
        <v>60</v>
      </c>
      <c r="I59" s="4" t="n">
        <v>1.5769</v>
      </c>
      <c r="J59" s="7" t="n">
        <f aca="false">G59/180*PI()</f>
        <v>1.48352986419518</v>
      </c>
      <c r="K59" s="7" t="n">
        <f aca="false">H59/180*PI()</f>
        <v>1.0471975511966</v>
      </c>
      <c r="L59" s="7" t="n">
        <f aca="false">J59-K59+ASIN(SIN(K59)*SQRT(I59^2-(SIN(J59))^2)-COS(K59)*SIN(J59))</f>
        <v>1.03133825451597</v>
      </c>
      <c r="M59" s="7" t="n">
        <f aca="false">L59*180/PI()</f>
        <v>59.0913292341544</v>
      </c>
      <c r="N59" s="4"/>
      <c r="O59" s="4"/>
      <c r="P59" s="4" t="n">
        <v>85</v>
      </c>
      <c r="Q59" s="4" t="n">
        <v>60</v>
      </c>
      <c r="R59" s="4" t="n">
        <v>1.5</v>
      </c>
      <c r="S59" s="7" t="n">
        <f aca="false">P59/180*PI()</f>
        <v>1.48352986419518</v>
      </c>
      <c r="T59" s="7" t="n">
        <f aca="false">Q59/180*PI()</f>
        <v>1.0471975511966</v>
      </c>
      <c r="U59" s="7" t="n">
        <f aca="false">S59-T59+ASIN(SIN(T59)*SQRT(R59^2-(SIN(S59))^2)-COS(T59)*SIN(S59))</f>
        <v>0.929122580362178</v>
      </c>
      <c r="V59" s="7" t="n">
        <f aca="false">U59*180/PI()</f>
        <v>53.2348025050575</v>
      </c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</row>
  </sheetData>
  <conditionalFormatting sqref="K1">
    <cfRule type="expression" priority="2" aboveAverage="0" equalAverage="0" bottom="0" percent="0" rank="0" text="" dxfId="0">
      <formula>ISERROR(K1)</formula>
    </cfRule>
  </conditionalFormatting>
  <printOptions headings="false" gridLines="false" gridLinesSet="true" horizontalCentered="false" verticalCentered="false"/>
  <pageMargins left="1" right="1" top="1" bottom="1.13888888888889" header="1" footer="1"/>
  <pageSetup paperSize="9" scale="100" firstPageNumber="1" fitToWidth="1" fitToHeight="1" pageOrder="downThenOver" orientation="portrait" usePrinterDefaults="false" blackAndWhite="false" draft="false" cellComments="atEnd" useFirstPageNumber="true" horizontalDpi="300" verticalDpi="300" copies="1"/>
  <headerFooter differentFirst="false" differentOddEven="false">
    <oddHeader/>
    <oddFooter>&amp;C&amp;"Arial,obyčejné"Stránka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X5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56" activeCellId="1" sqref="E8:E17 H56"/>
    </sheetView>
  </sheetViews>
  <sheetFormatPr defaultRowHeight="12.8"/>
  <cols>
    <col collapsed="false" hidden="false" max="3" min="1" style="0" width="7.55803571428571"/>
    <col collapsed="false" hidden="false" max="4" min="4" style="0" width="17.125"/>
    <col collapsed="false" hidden="false" max="5" min="5" style="0" width="18.0714285714286"/>
    <col collapsed="false" hidden="false" max="6" min="6" style="0" width="19.0178571428571"/>
    <col collapsed="false" hidden="false" max="7" min="7" style="0" width="19.3705357142857"/>
    <col collapsed="false" hidden="false" max="8" min="8" style="0" width="18.0714285714286"/>
    <col collapsed="false" hidden="false" max="9" min="9" style="0" width="7.55803571428571"/>
    <col collapsed="false" hidden="false" max="10" min="10" style="0" width="14.1741071428571"/>
    <col collapsed="false" hidden="false" max="11" min="11" style="0" width="13.8214285714286"/>
    <col collapsed="false" hidden="false" max="128" min="12" style="0" width="7.55803571428571"/>
  </cols>
  <sheetData>
    <row r="1" customFormat="false" ht="12.75" hidden="false" customHeight="false" outlineLevel="0" collapsed="false">
      <c r="A1" s="4" t="n">
        <v>30</v>
      </c>
      <c r="B1" s="4" t="n">
        <v>1.5</v>
      </c>
      <c r="C1" s="4" t="n">
        <f aca="false">B1^2</f>
        <v>2.25</v>
      </c>
      <c r="D1" s="4" t="n">
        <f aca="false">A1/180*PI()</f>
        <v>0.523598775598299</v>
      </c>
      <c r="E1" s="4" t="n">
        <f aca="false">(B1*COS(D1)-(1-(1/C1)*(SIN(D1))^2)^0.5)/(B1*COS(D1)+(1-(1/C1)*(SIN(D1))^2)^0.5)</f>
        <v>0.158899800341064</v>
      </c>
      <c r="F1" s="4" t="n">
        <f aca="false">E1^2</f>
        <v>0.02524914654843</v>
      </c>
      <c r="G1" s="4" t="n">
        <f aca="false">(COS(D1)-B1*(1-(1/C1)*(SIN(D1))^2)^0.5)/(COS(D1)+B1*(1-(1/C1)*(SIN(D1))^2)^0.5)</f>
        <v>-0.240408205773457</v>
      </c>
      <c r="H1" s="7" t="n">
        <f aca="false">G1^2</f>
        <v>0.0577961054032131</v>
      </c>
      <c r="I1" s="4" t="n">
        <v>30</v>
      </c>
      <c r="J1" s="7" t="n">
        <v>0.02524914654843</v>
      </c>
      <c r="K1" s="16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</row>
    <row r="2" customFormat="false" ht="12.75" hidden="false" customHeight="false" outlineLevel="0" collapsed="false">
      <c r="A2" s="4" t="n">
        <v>31</v>
      </c>
      <c r="B2" s="4" t="n">
        <v>1.5</v>
      </c>
      <c r="C2" s="4" t="n">
        <f aca="false">B2^2</f>
        <v>2.25</v>
      </c>
      <c r="D2" s="4" t="n">
        <f aca="false">A2/180*PI()</f>
        <v>0.541052068118242</v>
      </c>
      <c r="E2" s="4" t="n">
        <f aca="false">(B2*COS(D2)-(1-(1/C2)*(SIN(D2))^2)^0.5)/(B2*COS(D2)+(1-(1/C2)*(SIN(D2))^2)^0.5)</f>
        <v>0.15575441573221</v>
      </c>
      <c r="F2" s="4" t="n">
        <f aca="false">E2^2</f>
        <v>0.0242594380200821</v>
      </c>
      <c r="G2" s="4" t="n">
        <f aca="false">(COS(D2)-B2*(1-(1/C2)*(SIN(D2))^2)^0.5)/(COS(D2)+B2*(1-(1/C2)*(SIN(D2))^2)^0.5)</f>
        <v>-0.243444653403969</v>
      </c>
      <c r="H2" s="7" t="n">
        <f aca="false">G2^2</f>
        <v>0.0592652992709787</v>
      </c>
      <c r="I2" s="4" t="n">
        <v>31</v>
      </c>
      <c r="J2" s="7" t="n">
        <v>0.0242594380200821</v>
      </c>
      <c r="K2" s="16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</row>
    <row r="3" customFormat="false" ht="12.75" hidden="false" customHeight="false" outlineLevel="0" collapsed="false">
      <c r="A3" s="4" t="n">
        <v>32</v>
      </c>
      <c r="B3" s="4" t="n">
        <v>1.5</v>
      </c>
      <c r="C3" s="4" t="n">
        <f aca="false">B3^2</f>
        <v>2.25</v>
      </c>
      <c r="D3" s="4" t="n">
        <f aca="false">A3/180*PI()</f>
        <v>0.558505360638186</v>
      </c>
      <c r="E3" s="4" t="n">
        <f aca="false">(B3*COS(D3)-(1-(1/C3)*(SIN(D3))^2)^0.5)/(B3*COS(D3)+(1-(1/C3)*(SIN(D3))^2)^0.5)</f>
        <v>0.15245327789948</v>
      </c>
      <c r="F3" s="4" t="n">
        <f aca="false">E3^2</f>
        <v>0.0232420019422962</v>
      </c>
      <c r="G3" s="4" t="n">
        <f aca="false">(COS(D3)-B3*(1-(1/C3)*(SIN(D3))^2)^0.5)/(COS(D3)+B3*(1-(1/C3)*(SIN(D3))^2)^0.5)</f>
        <v>-0.246623066277286</v>
      </c>
      <c r="H3" s="7" t="n">
        <f aca="false">G3^2</f>
        <v>0.0608229368200107</v>
      </c>
      <c r="I3" s="4" t="n">
        <v>32</v>
      </c>
      <c r="J3" s="7" t="n">
        <v>0.0232420019422962</v>
      </c>
      <c r="K3" s="16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</row>
    <row r="4" customFormat="false" ht="12.75" hidden="false" customHeight="false" outlineLevel="0" collapsed="false">
      <c r="A4" s="4" t="n">
        <v>33</v>
      </c>
      <c r="B4" s="4" t="n">
        <v>1.5</v>
      </c>
      <c r="C4" s="4" t="n">
        <f aca="false">B4^2</f>
        <v>2.25</v>
      </c>
      <c r="D4" s="4" t="n">
        <f aca="false">A4/180*PI()</f>
        <v>0.575958653158129</v>
      </c>
      <c r="E4" s="4" t="n">
        <f aca="false">(B4*COS(D4)-(1-(1/C4)*(SIN(D4))^2)^0.5)/(B4*COS(D4)+(1-(1/C4)*(SIN(D4))^2)^0.5)</f>
        <v>0.148990297999083</v>
      </c>
      <c r="F4" s="4" t="n">
        <f aca="false">E4^2</f>
        <v>0.0221981088978556</v>
      </c>
      <c r="G4" s="4" t="n">
        <f aca="false">(COS(D4)-B4*(1-(1/C4)*(SIN(D4))^2)^0.5)/(COS(D4)+B4*(1-(1/C4)*(SIN(D4))^2)^0.5)</f>
        <v>-0.249948102899086</v>
      </c>
      <c r="H4" s="7" t="n">
        <f aca="false">G4^2</f>
        <v>0.0624740541428522</v>
      </c>
      <c r="I4" s="4" t="n">
        <v>33</v>
      </c>
      <c r="J4" s="7" t="n">
        <v>0.0221981088978556</v>
      </c>
      <c r="K4" s="16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</row>
    <row r="5" customFormat="false" ht="12.75" hidden="false" customHeight="false" outlineLevel="0" collapsed="false">
      <c r="A5" s="4" t="n">
        <v>34</v>
      </c>
      <c r="B5" s="4" t="n">
        <v>1.5</v>
      </c>
      <c r="C5" s="4" t="n">
        <f aca="false">B5^2</f>
        <v>2.25</v>
      </c>
      <c r="D5" s="4" t="n">
        <f aca="false">A5/180*PI()</f>
        <v>0.593411945678072</v>
      </c>
      <c r="E5" s="4" t="n">
        <f aca="false">(B5*COS(D5)-(1-(1/C5)*(SIN(D5))^2)^0.5)/(B5*COS(D5)+(1-(1/C5)*(SIN(D5))^2)^0.5)</f>
        <v>0.145359015386593</v>
      </c>
      <c r="F5" s="4" t="n">
        <f aca="false">E5^2</f>
        <v>0.0211292433541599</v>
      </c>
      <c r="G5" s="4" t="n">
        <f aca="false">(COS(D5)-B5*(1-(1/C5)*(SIN(D5))^2)^0.5)/(COS(D5)+B5*(1-(1/C5)*(SIN(D5))^2)^0.5)</f>
        <v>-0.253424661241379</v>
      </c>
      <c r="H5" s="7" t="n">
        <f aca="false">G5^2</f>
        <v>0.0642240589253077</v>
      </c>
      <c r="I5" s="4" t="n">
        <v>34</v>
      </c>
      <c r="J5" s="7" t="n">
        <v>0.0211292433541599</v>
      </c>
      <c r="K5" s="16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</row>
    <row r="6" customFormat="false" ht="12.75" hidden="false" customHeight="false" outlineLevel="0" collapsed="false">
      <c r="A6" s="4" t="n">
        <v>35</v>
      </c>
      <c r="B6" s="4" t="n">
        <v>1.5</v>
      </c>
      <c r="C6" s="4" t="n">
        <f aca="false">B6^2</f>
        <v>2.25</v>
      </c>
      <c r="D6" s="4" t="n">
        <f aca="false">A6/180*PI()</f>
        <v>0.610865238198015</v>
      </c>
      <c r="E6" s="4" t="n">
        <f aca="false">(B6*COS(D6)-(1-(1/C6)*(SIN(D6))^2)^0.5)/(B6*COS(D6)+(1-(1/C6)*(SIN(D6))^2)^0.5)</f>
        <v>0.141552575964445</v>
      </c>
      <c r="F6" s="4" t="n">
        <f aca="false">E6^2</f>
        <v>0.0200371317621698</v>
      </c>
      <c r="G6" s="4" t="n">
        <f aca="false">(COS(D6)-B6*(1-(1/C6)*(SIN(D6))^2)^0.5)/(COS(D6)+B6*(1-(1/C6)*(SIN(D6))^2)^0.5)</f>
        <v>-0.257057887963727</v>
      </c>
      <c r="H6" s="7" t="n">
        <f aca="false">G6^2</f>
        <v>0.0660787577643718</v>
      </c>
      <c r="I6" s="4" t="n">
        <v>35</v>
      </c>
      <c r="J6" s="7" t="n">
        <v>0.0200371317621698</v>
      </c>
      <c r="K6" s="16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</row>
    <row r="7" customFormat="false" ht="12.75" hidden="false" customHeight="false" outlineLevel="0" collapsed="false">
      <c r="A7" s="4" t="n">
        <v>36</v>
      </c>
      <c r="B7" s="4" t="n">
        <v>1.5</v>
      </c>
      <c r="C7" s="4" t="n">
        <f aca="false">B7^2</f>
        <v>2.25</v>
      </c>
      <c r="D7" s="4" t="n">
        <f aca="false">A7/180*PI()</f>
        <v>0.628318530717959</v>
      </c>
      <c r="E7" s="4" t="n">
        <f aca="false">(B7*COS(D7)-(1-(1/C7)*(SIN(D7))^2)^0.5)/(B7*COS(D7)+(1-(1/C7)*(SIN(D7))^2)^0.5)</f>
        <v>0.137563708968371</v>
      </c>
      <c r="F7" s="4" t="n">
        <f aca="false">E7^2</f>
        <v>0.0189237740251347</v>
      </c>
      <c r="G7" s="4" t="n">
        <f aca="false">(COS(D7)-B7*(1-(1/C7)*(SIN(D7))^2)^0.5)/(COS(D7)+B7*(1-(1/C7)*(SIN(D7))^2)^0.5)</f>
        <v>-0.260853187967406</v>
      </c>
      <c r="H7" s="7" t="n">
        <f aca="false">G7^2</f>
        <v>0.0680443856727588</v>
      </c>
      <c r="I7" s="4" t="n">
        <v>36</v>
      </c>
      <c r="J7" s="7" t="n">
        <v>0.0189237740251347</v>
      </c>
      <c r="K7" s="16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</row>
    <row r="8" customFormat="false" ht="12.75" hidden="false" customHeight="false" outlineLevel="0" collapsed="false">
      <c r="A8" s="4" t="n">
        <v>37</v>
      </c>
      <c r="B8" s="4" t="n">
        <v>1.5</v>
      </c>
      <c r="C8" s="4" t="n">
        <f aca="false">B8^2</f>
        <v>2.25</v>
      </c>
      <c r="D8" s="4" t="n">
        <f aca="false">A8/180*PI()</f>
        <v>0.645771823237902</v>
      </c>
      <c r="E8" s="4" t="n">
        <f aca="false">(B8*COS(D8)-(1-(1/C8)*(SIN(D8))^2)^0.5)/(B8*COS(D8)+(1-(1/C8)*(SIN(D8))^2)^0.5)</f>
        <v>0.133384702077407</v>
      </c>
      <c r="F8" s="4" t="n">
        <f aca="false">E8^2</f>
        <v>0.0177914787482787</v>
      </c>
      <c r="G8" s="4" t="n">
        <f aca="false">(COS(D8)-B8*(1-(1/C8)*(SIN(D8))^2)^0.5)/(COS(D8)+B8*(1-(1/C8)*(SIN(D8))^2)^0.5)</f>
        <v>-0.264816234274097</v>
      </c>
      <c r="H8" s="7" t="n">
        <f aca="false">G8^2</f>
        <v>0.0701276379351136</v>
      </c>
      <c r="I8" s="4" t="n">
        <v>37</v>
      </c>
      <c r="J8" s="7" t="n">
        <v>0.0177914787482787</v>
      </c>
      <c r="K8" s="16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</row>
    <row r="9" customFormat="false" ht="12.75" hidden="false" customHeight="false" outlineLevel="0" collapsed="false">
      <c r="A9" s="4" t="n">
        <v>38</v>
      </c>
      <c r="B9" s="4" t="n">
        <v>1.5</v>
      </c>
      <c r="C9" s="4" t="n">
        <f aca="false">B9^2</f>
        <v>2.25</v>
      </c>
      <c r="D9" s="4" t="n">
        <f aca="false">A9/180*PI()</f>
        <v>0.663225115757845</v>
      </c>
      <c r="E9" s="4" t="n">
        <f aca="false">(B9*COS(D9)-(1-(1/C9)*(SIN(D9))^2)^0.5)/(B9*COS(D9)+(1-(1/C9)*(SIN(D9))^2)^0.5)</f>
        <v>0.129007374722044</v>
      </c>
      <c r="F9" s="4" t="n">
        <f aca="false">E9^2</f>
        <v>0.0166429027326739</v>
      </c>
      <c r="G9" s="4" t="n">
        <f aca="false">(COS(D9)-B9*(1-(1/C9)*(SIN(D9))^2)^0.5)/(COS(D9)+B9*(1-(1/C9)*(SIN(D9))^2)^0.5)</f>
        <v>-0.268952978217783</v>
      </c>
      <c r="H9" s="7" t="n">
        <f aca="false">G9^2</f>
        <v>0.0723357044922154</v>
      </c>
      <c r="I9" s="4" t="n">
        <v>38</v>
      </c>
      <c r="J9" s="7" t="n">
        <v>0.0166429027326739</v>
      </c>
      <c r="K9" s="16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</row>
    <row r="10" customFormat="false" ht="12.75" hidden="false" customHeight="false" outlineLevel="0" collapsed="false">
      <c r="A10" s="4" t="n">
        <v>39</v>
      </c>
      <c r="B10" s="4" t="n">
        <v>1.5</v>
      </c>
      <c r="C10" s="4" t="n">
        <f aca="false">B10^2</f>
        <v>2.25</v>
      </c>
      <c r="D10" s="4" t="n">
        <f aca="false">A10/180*PI()</f>
        <v>0.680678408277789</v>
      </c>
      <c r="E10" s="4" t="n">
        <f aca="false">(B10*COS(D10)-(1-(1/C10)*(SIN(D10))^2)^0.5)/(B10*COS(D10)+(1-(1/C10)*(SIN(D10))^2)^0.5)</f>
        <v>0.124423049454121</v>
      </c>
      <c r="F10" s="4" t="n">
        <f aca="false">E10^2</f>
        <v>0.0154810952354626</v>
      </c>
      <c r="G10" s="4" t="n">
        <f aca="false">(COS(D10)-B10*(1-(1/C10)*(SIN(D10))^2)^0.5)/(COS(D10)+B10*(1-(1/C10)*(SIN(D10))^2)^0.5)</f>
        <v>-0.273269659935278</v>
      </c>
      <c r="H10" s="7" t="n">
        <f aca="false">G10^2</f>
        <v>0.0746763070411427</v>
      </c>
      <c r="I10" s="4" t="n">
        <v>39</v>
      </c>
      <c r="J10" s="7" t="n">
        <v>0.0154810952354626</v>
      </c>
      <c r="K10" s="16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</row>
    <row r="11" customFormat="false" ht="12.75" hidden="false" customHeight="false" outlineLevel="0" collapsed="false">
      <c r="A11" s="4" t="n">
        <v>40</v>
      </c>
      <c r="B11" s="4" t="n">
        <v>1.5</v>
      </c>
      <c r="C11" s="4" t="n">
        <f aca="false">B11^2</f>
        <v>2.25</v>
      </c>
      <c r="D11" s="4" t="n">
        <f aca="false">A11/180*PI()</f>
        <v>0.698131700797732</v>
      </c>
      <c r="E11" s="4" t="n">
        <f aca="false">(B11*COS(D11)-(1-(1/C11)*(SIN(D11))^2)^0.5)/(B11*COS(D11)+(1-(1/C11)*(SIN(D11))^2)^0.5)</f>
        <v>0.119622521229915</v>
      </c>
      <c r="F11" s="4" t="n">
        <f aca="false">E11^2</f>
        <v>0.0143095475854014</v>
      </c>
      <c r="G11" s="4" t="n">
        <f aca="false">(COS(D11)-B11*(1-(1/C11)*(SIN(D11))^2)^0.5)/(COS(D11)+B11*(1-(1/C11)*(SIN(D11))^2)^0.5)</f>
        <v>-0.277772819137133</v>
      </c>
      <c r="H11" s="7" t="n">
        <f aca="false">G11^2</f>
        <v>0.0771577390513906</v>
      </c>
      <c r="I11" s="4" t="n">
        <v>40</v>
      </c>
      <c r="J11" s="7" t="n">
        <v>0.0143095475854014</v>
      </c>
      <c r="K11" s="16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</row>
    <row r="12" customFormat="false" ht="12.75" hidden="false" customHeight="false" outlineLevel="0" collapsed="false">
      <c r="A12" s="4" t="n">
        <v>41</v>
      </c>
      <c r="B12" s="4" t="n">
        <v>1.5</v>
      </c>
      <c r="C12" s="4" t="n">
        <f aca="false">B12^2</f>
        <v>2.25</v>
      </c>
      <c r="D12" s="4" t="n">
        <f aca="false">A12/180*PI()</f>
        <v>0.715584993317675</v>
      </c>
      <c r="E12" s="4" t="n">
        <f aca="false">(B12*COS(D12)-(1-(1/C12)*(SIN(D12))^2)^0.5)/(B12*COS(D12)+(1-(1/C12)*(SIN(D12))^2)^0.5)</f>
        <v>0.114596024444554</v>
      </c>
      <c r="F12" s="4" t="n">
        <f aca="false">E12^2</f>
        <v>0.0131322488184969</v>
      </c>
      <c r="G12" s="4" t="n">
        <f aca="false">(COS(D12)-B12*(1-(1/C12)*(SIN(D12))^2)^0.5)/(COS(D12)+B12*(1-(1/C12)*(SIN(D12))^2)^0.5)</f>
        <v>-0.282469306136545</v>
      </c>
      <c r="H12" s="7" t="n">
        <f aca="false">G12^2</f>
        <v>0.0797889089092614</v>
      </c>
      <c r="I12" s="4" t="n">
        <v>41</v>
      </c>
      <c r="J12" s="7" t="n">
        <v>0.0131322488184969</v>
      </c>
      <c r="K12" s="16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</row>
    <row r="13" customFormat="false" ht="12.75" hidden="false" customHeight="false" outlineLevel="0" collapsed="false">
      <c r="A13" s="4" t="n">
        <v>42</v>
      </c>
      <c r="B13" s="4" t="n">
        <v>1.5</v>
      </c>
      <c r="C13" s="4" t="n">
        <f aca="false">B13^2</f>
        <v>2.25</v>
      </c>
      <c r="D13" s="4" t="n">
        <f aca="false">A13/180*PI()</f>
        <v>0.733038285837618</v>
      </c>
      <c r="E13" s="4" t="n">
        <f aca="false">(B13*COS(D13)-(1-(1/C13)*(SIN(D13))^2)^0.5)/(B13*COS(D13)+(1-(1/C13)*(SIN(D13))^2)^0.5)</f>
        <v>0.10933319754113</v>
      </c>
      <c r="F13" s="4" t="n">
        <f aca="false">E13^2</f>
        <v>0.0119537480845678</v>
      </c>
      <c r="G13" s="4" t="n">
        <f aca="false">(COS(D13)-B13*(1-(1/C13)*(SIN(D13))^2)^0.5)/(COS(D13)+B13*(1-(1/C13)*(SIN(D13))^2)^0.5)</f>
        <v>-0.287366293109325</v>
      </c>
      <c r="H13" s="7" t="n">
        <f aca="false">G13^2</f>
        <v>0.0825793864153946</v>
      </c>
      <c r="I13" s="4" t="n">
        <v>42</v>
      </c>
      <c r="J13" s="7" t="n">
        <v>0.0119537480845678</v>
      </c>
      <c r="K13" s="16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</row>
    <row r="14" customFormat="false" ht="12.75" hidden="false" customHeight="false" outlineLevel="0" collapsed="false">
      <c r="A14" s="4" t="n">
        <v>43</v>
      </c>
      <c r="B14" s="4" t="n">
        <v>1.5</v>
      </c>
      <c r="C14" s="4" t="n">
        <f aca="false">B14^2</f>
        <v>2.25</v>
      </c>
      <c r="D14" s="4" t="n">
        <f aca="false">A14/180*PI()</f>
        <v>0.750491578357562</v>
      </c>
      <c r="E14" s="4" t="n">
        <f aca="false">(B14*COS(D14)-(1-(1/C14)*(SIN(D14))^2)^0.5)/(B14*COS(D14)+(1-(1/C14)*(SIN(D14))^2)^0.5)</f>
        <v>0.103823045001573</v>
      </c>
      <c r="F14" s="4" t="n">
        <f aca="false">E14^2</f>
        <v>0.0107792246733987</v>
      </c>
      <c r="G14" s="4" t="n">
        <f aca="false">(COS(D14)-B14*(1-(1/C14)*(SIN(D14))^2)^0.5)/(COS(D14)+B14*(1-(1/C14)*(SIN(D14))^2)^0.5)</f>
        <v>-0.292471285552899</v>
      </c>
      <c r="H14" s="7" t="n">
        <f aca="false">G14^2</f>
        <v>0.0855394528729652</v>
      </c>
      <c r="I14" s="4" t="n">
        <v>43</v>
      </c>
      <c r="J14" s="7" t="n">
        <v>0.0107792246733987</v>
      </c>
      <c r="K14" s="16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</row>
    <row r="15" customFormat="false" ht="12.75" hidden="false" customHeight="false" outlineLevel="0" collapsed="false">
      <c r="A15" s="4" t="n">
        <v>44</v>
      </c>
      <c r="B15" s="4" t="n">
        <v>1.5</v>
      </c>
      <c r="C15" s="4" t="n">
        <f aca="false">B15^2</f>
        <v>2.25</v>
      </c>
      <c r="D15" s="4" t="n">
        <f aca="false">A15/180*PI()</f>
        <v>0.767944870877505</v>
      </c>
      <c r="E15" s="4" t="n">
        <f aca="false">(B15*COS(D15)-(1-(1/C15)*(SIN(D15))^2)^0.5)/(B15*COS(D15)+(1-(1/C15)*(SIN(D15))^2)^0.5)</f>
        <v>0.0980538965082986</v>
      </c>
      <c r="F15" s="4" t="n">
        <f aca="false">E15^2</f>
        <v>0.00961456662046013</v>
      </c>
      <c r="G15" s="4" t="n">
        <f aca="false">(COS(D15)-B15*(1-(1/C15)*(SIN(D15))^2)^0.5)/(COS(D15)+B15*(1-(1/C15)*(SIN(D15))^2)^0.5)</f>
        <v>-0.297792133906731</v>
      </c>
      <c r="H15" s="7" t="n">
        <f aca="false">G15^2</f>
        <v>0.0886801550167242</v>
      </c>
      <c r="I15" s="4" t="n">
        <v>44</v>
      </c>
      <c r="J15" s="7" t="n">
        <v>0.00961456662046013</v>
      </c>
      <c r="K15" s="16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</row>
    <row r="16" customFormat="false" ht="12.75" hidden="false" customHeight="false" outlineLevel="0" collapsed="false">
      <c r="A16" s="4" t="n">
        <v>45</v>
      </c>
      <c r="B16" s="4" t="n">
        <v>1.5</v>
      </c>
      <c r="C16" s="4" t="n">
        <f aca="false">B16^2</f>
        <v>2.25</v>
      </c>
      <c r="D16" s="4" t="n">
        <f aca="false">A16/180*PI()</f>
        <v>0.785398163397448</v>
      </c>
      <c r="E16" s="4" t="n">
        <f aca="false">(B16*COS(D16)-(1-(1/C16)*(SIN(D16))^2)^0.5)/(B16*COS(D16)+(1-(1/C16)*(SIN(D16))^2)^0.5)</f>
        <v>0.0920133630455244</v>
      </c>
      <c r="F16" s="4" t="n">
        <f aca="false">E16^2</f>
        <v>0.00846645897894748</v>
      </c>
      <c r="G16" s="4" t="n">
        <f aca="false">(COS(D16)-B16*(1-(1/C16)*(SIN(D16))^2)^0.5)/(COS(D16)+B16*(1-(1/C16)*(SIN(D16))^2)^0.5)</f>
        <v>-0.303337045290423</v>
      </c>
      <c r="H16" s="7" t="n">
        <f aca="false">G16^2</f>
        <v>0.0920133630455244</v>
      </c>
      <c r="I16" s="4" t="n">
        <v>45</v>
      </c>
      <c r="J16" s="7" t="n">
        <v>0.00846645897894748</v>
      </c>
      <c r="K16" s="16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</row>
    <row r="17" customFormat="false" ht="12.75" hidden="false" customHeight="false" outlineLevel="0" collapsed="false">
      <c r="A17" s="4" t="n">
        <v>46</v>
      </c>
      <c r="B17" s="4" t="n">
        <v>1.5</v>
      </c>
      <c r="C17" s="4" t="n">
        <f aca="false">B17^2</f>
        <v>2.25</v>
      </c>
      <c r="D17" s="4" t="n">
        <f aca="false">A17/180*PI()</f>
        <v>0.802851455917392</v>
      </c>
      <c r="E17" s="4" t="n">
        <f aca="false">(B17*COS(D17)-(1-(1/C17)*(SIN(D17))^2)^0.5)/(B17*COS(D17)+(1-(1/C17)*(SIN(D17))^2)^0.5)</f>
        <v>0.0856882896868252</v>
      </c>
      <c r="F17" s="4" t="n">
        <f aca="false">E17^2</f>
        <v>0.00734248298945328</v>
      </c>
      <c r="G17" s="4" t="n">
        <f aca="false">(COS(D17)-B17*(1-(1/C17)*(SIN(D17))^2)^0.5)/(COS(D17)+B17*(1-(1/C17)*(SIN(D17))^2)^0.5)</f>
        <v>-0.309114595309047</v>
      </c>
      <c r="H17" s="7" t="n">
        <f aca="false">G17^2</f>
        <v>0.0955518330330758</v>
      </c>
      <c r="I17" s="4" t="n">
        <v>46</v>
      </c>
      <c r="J17" s="7" t="n">
        <v>0.00734248298945328</v>
      </c>
      <c r="K17" s="16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</row>
    <row r="18" customFormat="false" ht="12.75" hidden="false" customHeight="false" outlineLevel="0" collapsed="false">
      <c r="A18" s="4" t="n">
        <v>47</v>
      </c>
      <c r="B18" s="4" t="n">
        <v>1.5</v>
      </c>
      <c r="C18" s="4" t="n">
        <f aca="false">B18^2</f>
        <v>2.25</v>
      </c>
      <c r="D18" s="4" t="n">
        <f aca="false">A18/180*PI()</f>
        <v>0.820304748437335</v>
      </c>
      <c r="E18" s="4" t="n">
        <f aca="false">(B18*COS(D18)-(1-(1/C18)*(SIN(D18))^2)^0.5)/(B18*COS(D18)+(1-(1/C18)*(SIN(D18))^2)^0.5)</f>
        <v>0.0790647047905482</v>
      </c>
      <c r="F18" s="4" t="n">
        <f aca="false">E18^2</f>
        <v>0.00625122754361653</v>
      </c>
      <c r="G18" s="4" t="n">
        <f aca="false">(COS(D18)-B18*(1-(1/C18)*(SIN(D18))^2)^0.5)/(COS(D18)+B18*(1-(1/C18)*(SIN(D18))^2)^0.5)</f>
        <v>-0.315133739867992</v>
      </c>
      <c r="H18" s="7" t="n">
        <f aca="false">G18^2</f>
        <v>0.0993092740031871</v>
      </c>
      <c r="I18" s="4" t="n">
        <v>47</v>
      </c>
      <c r="J18" s="7" t="n">
        <v>0.00625122754361653</v>
      </c>
      <c r="K18" s="16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</row>
    <row r="19" customFormat="false" ht="12.75" hidden="false" customHeight="false" outlineLevel="0" collapsed="false">
      <c r="A19" s="4" t="n">
        <v>48</v>
      </c>
      <c r="B19" s="4" t="n">
        <v>1.5</v>
      </c>
      <c r="C19" s="4" t="n">
        <f aca="false">B19^2</f>
        <v>2.25</v>
      </c>
      <c r="D19" s="4" t="n">
        <f aca="false">A19/180*PI()</f>
        <v>0.837758040957278</v>
      </c>
      <c r="E19" s="4" t="n">
        <f aca="false">(B19*COS(D19)-(1-(1/C19)*(SIN(D19))^2)^0.5)/(B19*COS(D19)+(1-(1/C19)*(SIN(D19))^2)^0.5)</f>
        <v>0.0721277652968448</v>
      </c>
      <c r="F19" s="4" t="n">
        <f aca="false">E19^2</f>
        <v>0.00520241452671673</v>
      </c>
      <c r="G19" s="4" t="n">
        <f aca="false">(COS(D19)-B19*(1-(1/C19)*(SIN(D19))^2)^0.5)/(COS(D19)+B19*(1-(1/C19)*(SIN(D19))^2)^0.5)</f>
        <v>-0.321403826931787</v>
      </c>
      <c r="H19" s="7" t="n">
        <f aca="false">G19^2</f>
        <v>0.103300419966398</v>
      </c>
      <c r="I19" s="4" t="n">
        <v>48</v>
      </c>
      <c r="J19" s="7" t="n">
        <v>0.00520241452671673</v>
      </c>
      <c r="K19" s="16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</row>
    <row r="20" customFormat="false" ht="12.75" hidden="false" customHeight="false" outlineLevel="0" collapsed="false">
      <c r="A20" s="4" t="n">
        <v>49</v>
      </c>
      <c r="B20" s="4" t="n">
        <v>1.5</v>
      </c>
      <c r="C20" s="4" t="n">
        <f aca="false">B20^2</f>
        <v>2.25</v>
      </c>
      <c r="D20" s="4" t="n">
        <f aca="false">A20/180*PI()</f>
        <v>0.855211333477221</v>
      </c>
      <c r="E20" s="4" t="n">
        <f aca="false">(B20*COS(D20)-(1-(1/C20)*(SIN(D20))^2)^0.5)/(B20*COS(D20)+(1-(1/C20)*(SIN(D20))^2)^0.5)</f>
        <v>0.0648616977888456</v>
      </c>
      <c r="F20" s="4" t="n">
        <f aca="false">E20^2</f>
        <v>0.00420703984005154</v>
      </c>
      <c r="G20" s="4" t="n">
        <f aca="false">(COS(D20)-B20*(1-(1/C20)*(SIN(D20))^2)^0.5)/(COS(D20)+B20*(1-(1/C20)*(SIN(D20))^2)^0.5)</f>
        <v>-0.327934608152891</v>
      </c>
      <c r="H20" s="7" t="n">
        <f aca="false">G20^2</f>
        <v>0.10754110722439</v>
      </c>
      <c r="I20" s="4" t="n">
        <v>49</v>
      </c>
      <c r="J20" s="7" t="n">
        <v>0.00420703984005154</v>
      </c>
      <c r="K20" s="16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</row>
    <row r="21" customFormat="false" ht="12.75" hidden="false" customHeight="false" outlineLevel="0" collapsed="false">
      <c r="A21" s="4" t="n">
        <v>50</v>
      </c>
      <c r="B21" s="4" t="n">
        <v>1.5</v>
      </c>
      <c r="C21" s="4" t="n">
        <f aca="false">B21^2</f>
        <v>2.25</v>
      </c>
      <c r="D21" s="4" t="n">
        <f aca="false">A21/180*PI()</f>
        <v>0.872664625997165</v>
      </c>
      <c r="E21" s="4" t="n">
        <f aca="false">(B21*COS(D21)-(1-(1/C21)*(SIN(D21))^2)^0.5)/(B21*COS(D21)+(1-(1/C21)*(SIN(D21))^2)^0.5)</f>
        <v>0.0572497349454529</v>
      </c>
      <c r="F21" s="4" t="n">
        <f aca="false">E21^2</f>
        <v>0.00327753215132461</v>
      </c>
      <c r="G21" s="4" t="n">
        <f aca="false">(COS(D21)-B21*(1-(1/C21)*(SIN(D21))^2)^0.5)/(COS(D21)+B21*(1-(1/C21)*(SIN(D21))^2)^0.5)</f>
        <v>-0.334736250287467</v>
      </c>
      <c r="H21" s="7" t="n">
        <f aca="false">G21^2</f>
        <v>0.112048357256514</v>
      </c>
      <c r="I21" s="4" t="n">
        <v>50</v>
      </c>
      <c r="J21" s="7" t="n">
        <v>0.00327753215132461</v>
      </c>
      <c r="K21" s="16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</row>
    <row r="22" customFormat="false" ht="12.75" hidden="false" customHeight="false" outlineLevel="0" collapsed="false">
      <c r="A22" s="4" t="n">
        <v>51</v>
      </c>
      <c r="B22" s="4" t="n">
        <v>1.5</v>
      </c>
      <c r="C22" s="4" t="n">
        <f aca="false">B22^2</f>
        <v>2.25</v>
      </c>
      <c r="D22" s="4" t="n">
        <f aca="false">A22/180*PI()</f>
        <v>0.890117918517108</v>
      </c>
      <c r="E22" s="4" t="n">
        <f aca="false">(B22*COS(D22)-(1-(1/C22)*(SIN(D22))^2)^0.5)/(B22*COS(D22)+(1-(1/C22)*(SIN(D22))^2)^0.5)</f>
        <v>0.0492740469737817</v>
      </c>
      <c r="F22" s="4" t="n">
        <f aca="false">E22^2</f>
        <v>0.00242793170517445</v>
      </c>
      <c r="G22" s="4" t="n">
        <f aca="false">(COS(D22)-B22*(1-(1/C22)*(SIN(D22))^2)^0.5)/(COS(D22)+B22*(1-(1/C22)*(SIN(D22))^2)^0.5)</f>
        <v>-0.341819346305607</v>
      </c>
      <c r="H22" s="7" t="n">
        <f aca="false">G22^2</f>
        <v>0.116840465508792</v>
      </c>
      <c r="I22" s="4" t="n">
        <v>51</v>
      </c>
      <c r="J22" s="7" t="n">
        <v>0.00242793170517445</v>
      </c>
      <c r="K22" s="16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</row>
    <row r="23" customFormat="false" ht="12.75" hidden="false" customHeight="false" outlineLevel="0" collapsed="false">
      <c r="A23" s="4" t="n">
        <v>52</v>
      </c>
      <c r="B23" s="4" t="n">
        <v>1.5</v>
      </c>
      <c r="C23" s="4" t="n">
        <f aca="false">B23^2</f>
        <v>2.25</v>
      </c>
      <c r="D23" s="4" t="n">
        <f aca="false">A23/180*PI()</f>
        <v>0.907571211037051</v>
      </c>
      <c r="E23" s="4" t="n">
        <f aca="false">(B23*COS(D23)-(1-(1/C23)*(SIN(D23))^2)^0.5)/(B23*COS(D23)+(1-(1/C23)*(SIN(D23))^2)^0.5)</f>
        <v>0.0409156675648068</v>
      </c>
      <c r="F23" s="4" t="n">
        <f aca="false">E23^2</f>
        <v>0.00167409185227378</v>
      </c>
      <c r="G23" s="4" t="n">
        <f aca="false">(COS(D23)-B23*(1-(1/C23)*(SIN(D23))^2)^0.5)/(COS(D23)+B23*(1-(1/C23)*(SIN(D23))^2)^0.5)</f>
        <v>-0.349194926093407</v>
      </c>
      <c r="H23" s="7" t="n">
        <f aca="false">G23^2</f>
        <v>0.12193709640938</v>
      </c>
      <c r="I23" s="4" t="n">
        <v>52</v>
      </c>
      <c r="J23" s="7" t="n">
        <v>0.00167409185227378</v>
      </c>
      <c r="K23" s="16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</row>
    <row r="24" customFormat="false" ht="12.75" hidden="false" customHeight="false" outlineLevel="0" collapsed="false">
      <c r="A24" s="4" t="n">
        <v>53</v>
      </c>
      <c r="B24" s="4" t="n">
        <v>1.5</v>
      </c>
      <c r="C24" s="4" t="n">
        <f aca="false">B24^2</f>
        <v>2.25</v>
      </c>
      <c r="D24" s="4" t="n">
        <f aca="false">A24/180*PI()</f>
        <v>0.925024503556995</v>
      </c>
      <c r="E24" s="4" t="n">
        <f aca="false">(B24*COS(D24)-(1-(1/C24)*(SIN(D24))^2)^0.5)/(B24*COS(D24)+(1-(1/C24)*(SIN(D24))^2)^0.5)</f>
        <v>0.0321544138655215</v>
      </c>
      <c r="F24" s="4" t="n">
        <f aca="false">E24^2</f>
        <v>0.00103390633103524</v>
      </c>
      <c r="G24" s="4" t="n">
        <f aca="false">(COS(D24)-B24*(1-(1/C24)*(SIN(D24))^2)^0.5)/(COS(D24)+B24*(1-(1/C24)*(SIN(D24))^2)^0.5)</f>
        <v>-0.356874466633778</v>
      </c>
      <c r="H24" s="7" t="n">
        <f aca="false">G24^2</f>
        <v>0.127359384935144</v>
      </c>
      <c r="I24" s="4" t="n">
        <v>53</v>
      </c>
      <c r="J24" s="7" t="n">
        <v>0.00103390633103524</v>
      </c>
      <c r="K24" s="16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</row>
    <row r="25" customFormat="false" ht="12.75" hidden="false" customHeight="false" outlineLevel="0" collapsed="false">
      <c r="A25" s="4" t="n">
        <v>54</v>
      </c>
      <c r="B25" s="4" t="n">
        <v>1.5</v>
      </c>
      <c r="C25" s="4" t="n">
        <f aca="false">B25^2</f>
        <v>2.25</v>
      </c>
      <c r="D25" s="4" t="n">
        <f aca="false">A25/180*PI()</f>
        <v>0.942477796076938</v>
      </c>
      <c r="E25" s="4" t="n">
        <f aca="false">(B25*COS(D25)-(1-(1/C25)*(SIN(D25))^2)^0.5)/(B25*COS(D25)+(1-(1/C25)*(SIN(D25))^2)^0.5)</f>
        <v>0.0229687999040105</v>
      </c>
      <c r="F25" s="4" t="n">
        <f aca="false">E25^2</f>
        <v>0.000527565769030475</v>
      </c>
      <c r="G25" s="4" t="n">
        <f aca="false">(COS(D25)-B25*(1-(1/C25)*(SIN(D25))^2)^0.5)/(COS(D25)+B25*(1-(1/C25)*(SIN(D25))^2)^0.5)</f>
        <v>-0.364869901541956</v>
      </c>
      <c r="H25" s="7" t="n">
        <f aca="false">G25^2</f>
        <v>0.133130045051237</v>
      </c>
      <c r="I25" s="4" t="n">
        <v>54</v>
      </c>
      <c r="J25" s="7" t="n">
        <v>0.000527565769030475</v>
      </c>
      <c r="K25" s="16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</row>
    <row r="26" customFormat="false" ht="12.75" hidden="false" customHeight="false" outlineLevel="0" collapsed="false">
      <c r="A26" s="4" t="n">
        <v>55</v>
      </c>
      <c r="B26" s="4" t="n">
        <v>1.5</v>
      </c>
      <c r="C26" s="4" t="n">
        <f aca="false">B26^2</f>
        <v>2.25</v>
      </c>
      <c r="D26" s="4" t="n">
        <f aca="false">A26/180*PI()</f>
        <v>0.959931088596881</v>
      </c>
      <c r="E26" s="4" t="n">
        <f aca="false">(B26*COS(D26)-(1-(1/C26)*(SIN(D26))^2)^0.5)/(B26*COS(D26)+(1-(1/C26)*(SIN(D26))^2)^0.5)</f>
        <v>0.013335942839262</v>
      </c>
      <c r="F26" s="4" t="n">
        <f aca="false">E26^2</f>
        <v>0.000177847371412062</v>
      </c>
      <c r="G26" s="4" t="n">
        <f aca="false">(COS(D26)-B26*(1-(1/C26)*(SIN(D26))^2)^0.5)/(COS(D26)+B26*(1-(1/C26)*(SIN(D26))^2)^0.5)</f>
        <v>-0.373193629820454</v>
      </c>
      <c r="H26" s="7" t="n">
        <f aca="false">G26^2</f>
        <v>0.139273485338566</v>
      </c>
      <c r="I26" s="4" t="n">
        <v>55</v>
      </c>
      <c r="J26" s="7" t="n">
        <v>0.000177847371412062</v>
      </c>
      <c r="K26" s="16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</row>
    <row r="27" customFormat="false" ht="12.75" hidden="false" customHeight="false" outlineLevel="0" collapsed="false">
      <c r="A27" s="4" t="n">
        <v>56</v>
      </c>
      <c r="B27" s="4" t="n">
        <v>1.5</v>
      </c>
      <c r="C27" s="4" t="n">
        <f aca="false">B27^2</f>
        <v>2.25</v>
      </c>
      <c r="D27" s="4" t="n">
        <f aca="false">A27/180*PI()</f>
        <v>0.977384381116824</v>
      </c>
      <c r="E27" s="4" t="n">
        <f aca="false">(B27*COS(D27)-(1-(1/C27)*(SIN(D27))^2)^0.5)/(B27*COS(D27)+(1-(1/C27)*(SIN(D27))^2)^0.5)</f>
        <v>0.00323146133411807</v>
      </c>
      <c r="F27" s="4" t="n">
        <f aca="false">E27^2</f>
        <v>1.04423423539001E-005</v>
      </c>
      <c r="G27" s="4" t="n">
        <f aca="false">(COS(D27)-B27*(1-(1/C27)*(SIN(D27))^2)^0.5)/(COS(D27)+B27*(1-(1/C27)*(SIN(D27))^2)^0.5)</f>
        <v>-0.381858523686804</v>
      </c>
      <c r="H27" s="7" t="n">
        <f aca="false">G27^2</f>
        <v>0.145815932112265</v>
      </c>
      <c r="I27" s="4" t="n">
        <v>56</v>
      </c>
      <c r="J27" s="7" t="n">
        <v>1.04423423539001E-005</v>
      </c>
      <c r="K27" s="16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</row>
    <row r="28" customFormat="false" ht="12.75" hidden="false" customHeight="false" outlineLevel="0" collapsed="false">
      <c r="A28" s="4" t="n">
        <v>57</v>
      </c>
      <c r="B28" s="4" t="n">
        <v>1.5</v>
      </c>
      <c r="C28" s="4" t="n">
        <f aca="false">B28^2</f>
        <v>2.25</v>
      </c>
      <c r="D28" s="4" t="n">
        <f aca="false">A28/180*PI()</f>
        <v>0.994837673636768</v>
      </c>
      <c r="E28" s="4" t="n">
        <f aca="false">(B28*COS(D28)-(1-(1/C28)*(SIN(D28))^2)^0.5)/(B28*COS(D28)+(1-(1/C28)*(SIN(D28))^2)^0.5)</f>
        <v>-0.00737063473390289</v>
      </c>
      <c r="F28" s="4" t="n">
        <f aca="false">E28^2</f>
        <v>5.43262563806158E-005</v>
      </c>
      <c r="G28" s="4" t="n">
        <f aca="false">(COS(D28)-B28*(1-(1/C28)*(SIN(D28))^2)^0.5)/(COS(D28)+B28*(1-(1/C28)*(SIN(D28))^2)^0.5)</f>
        <v>-0.39087793531592</v>
      </c>
      <c r="H28" s="7" t="n">
        <f aca="false">G28^2</f>
        <v>0.152785560316836</v>
      </c>
      <c r="I28" s="4" t="n">
        <v>57</v>
      </c>
      <c r="J28" s="7" t="n">
        <v>5.43262563806158E-005</v>
      </c>
      <c r="K28" s="16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</row>
    <row r="29" customFormat="false" ht="12.75" hidden="false" customHeight="false" outlineLevel="0" collapsed="false">
      <c r="A29" s="4" t="n">
        <v>58</v>
      </c>
      <c r="B29" s="4" t="n">
        <v>1.5</v>
      </c>
      <c r="C29" s="4" t="n">
        <f aca="false">B29^2</f>
        <v>2.25</v>
      </c>
      <c r="D29" s="4" t="n">
        <f aca="false">A29/180*PI()</f>
        <v>1.01229096615671</v>
      </c>
      <c r="E29" s="4" t="n">
        <f aca="false">(B29*COS(D29)-(1-(1/C29)*(SIN(D29))^2)^0.5)/(B29*COS(D29)+(1-(1/C29)*(SIN(D29))^2)^0.5)</f>
        <v>-0.0184980641047176</v>
      </c>
      <c r="F29" s="4" t="n">
        <f aca="false">E29^2</f>
        <v>0.00034217837562224</v>
      </c>
      <c r="G29" s="4" t="n">
        <f aca="false">(COS(D29)-B29*(1-(1/C29)*(SIN(D29))^2)^0.5)/(COS(D29)+B29*(1-(1/C29)*(SIN(D29))^2)^0.5)</f>
        <v>-0.400265702327573</v>
      </c>
      <c r="H29" s="7" t="n">
        <f aca="false">G29^2</f>
        <v>0.160212632459785</v>
      </c>
      <c r="I29" s="4" t="n">
        <v>58</v>
      </c>
      <c r="J29" s="7" t="n">
        <v>0.00034217837562224</v>
      </c>
      <c r="K29" s="1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</row>
    <row r="30" customFormat="false" ht="12.75" hidden="false" customHeight="false" outlineLevel="0" collapsed="false">
      <c r="A30" s="4" t="n">
        <v>59</v>
      </c>
      <c r="B30" s="4" t="n">
        <v>1.5</v>
      </c>
      <c r="C30" s="4" t="n">
        <f aca="false">B30^2</f>
        <v>2.25</v>
      </c>
      <c r="D30" s="4" t="n">
        <f aca="false">A30/180*PI()</f>
        <v>1.02974425867665</v>
      </c>
      <c r="E30" s="4" t="n">
        <f aca="false">(B30*COS(D30)-(1-(1/C30)*(SIN(D30))^2)^0.5)/(B30*COS(D30)+(1-(1/C30)*(SIN(D30))^2)^0.5)</f>
        <v>-0.0301804045008067</v>
      </c>
      <c r="F30" s="4" t="n">
        <f aca="false">E30^2</f>
        <v>0.000910856815832314</v>
      </c>
      <c r="G30" s="4" t="n">
        <f aca="false">(COS(D30)-B30*(1-(1/C30)*(SIN(D30))^2)^0.5)/(COS(D30)+B30*(1-(1/C30)*(SIN(D30))^2)^0.5)</f>
        <v>-0.410036151838332</v>
      </c>
      <c r="H30" s="7" t="n">
        <f aca="false">G30^2</f>
        <v>0.168129645814388</v>
      </c>
      <c r="I30" s="4" t="n">
        <v>59</v>
      </c>
      <c r="J30" s="7" t="n">
        <v>0.000910856815832314</v>
      </c>
      <c r="K30" s="16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</row>
    <row r="31" customFormat="false" ht="12.75" hidden="false" customHeight="false" outlineLevel="0" collapsed="false">
      <c r="A31" s="4" t="n">
        <v>60</v>
      </c>
      <c r="B31" s="4" t="n">
        <v>1.5</v>
      </c>
      <c r="C31" s="4" t="n">
        <f aca="false">B31^2</f>
        <v>2.25</v>
      </c>
      <c r="D31" s="4" t="n">
        <f aca="false">A31/180*PI()</f>
        <v>1.0471975511966</v>
      </c>
      <c r="E31" s="4" t="n">
        <f aca="false">(B31*COS(D31)-(1-(1/C31)*(SIN(D31))^2)^0.5)/(B31*COS(D31)+(1-(1/C31)*(SIN(D31))^2)^0.5)</f>
        <v>-0.042449234640745</v>
      </c>
      <c r="F31" s="4" t="n">
        <f aca="false">E31^2</f>
        <v>0.00180193752158502</v>
      </c>
      <c r="G31" s="4" t="n">
        <f aca="false">(COS(D31)-B31*(1-(1/C31)*(SIN(D31))^2)^0.5)/(COS(D31)+B31*(1-(1/C31)*(SIN(D31))^2)^0.5)</f>
        <v>-0.420204102886729</v>
      </c>
      <c r="H31" s="7" t="n">
        <f aca="false">G31^2</f>
        <v>0.17657148808284</v>
      </c>
      <c r="I31" s="4" t="n">
        <v>60</v>
      </c>
      <c r="J31" s="7" t="n">
        <v>0.00180193752158502</v>
      </c>
      <c r="K31" s="16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</row>
    <row r="32" customFormat="false" ht="12.75" hidden="false" customHeight="false" outlineLevel="0" collapsed="false">
      <c r="A32" s="4" t="n">
        <v>61</v>
      </c>
      <c r="B32" s="4" t="n">
        <v>1.5</v>
      </c>
      <c r="C32" s="4" t="n">
        <f aca="false">B32^2</f>
        <v>2.25</v>
      </c>
      <c r="D32" s="4" t="n">
        <f aca="false">A32/180*PI()</f>
        <v>1.06465084371654</v>
      </c>
      <c r="E32" s="4" t="n">
        <f aca="false">(B32*COS(D32)-(1-(1/C32)*(SIN(D32))^2)^0.5)/(B32*COS(D32)+(1-(1/C32)*(SIN(D32))^2)^0.5)</f>
        <v>-0.0553382891603935</v>
      </c>
      <c r="F32" s="4" t="n">
        <f aca="false">E32^2</f>
        <v>0.00306232624719933</v>
      </c>
      <c r="G32" s="4" t="n">
        <f aca="false">(COS(D32)-B32*(1-(1/C32)*(SIN(D32))^2)^0.5)/(COS(D32)+B32*(1-(1/C32)*(SIN(D32))^2)^0.5)</f>
        <v>-0.430784867030526</v>
      </c>
      <c r="H32" s="7" t="n">
        <f aca="false">G32^2</f>
        <v>0.185575601662507</v>
      </c>
      <c r="I32" s="4" t="n">
        <v>61</v>
      </c>
      <c r="J32" s="7" t="n">
        <v>0.00306232624719933</v>
      </c>
      <c r="K32" s="16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</row>
    <row r="33" customFormat="false" ht="12.75" hidden="false" customHeight="false" outlineLevel="0" collapsed="false">
      <c r="A33" s="4" t="n">
        <v>62</v>
      </c>
      <c r="B33" s="4" t="n">
        <v>1.5</v>
      </c>
      <c r="C33" s="4" t="n">
        <f aca="false">B33^2</f>
        <v>2.25</v>
      </c>
      <c r="D33" s="4" t="n">
        <f aca="false">A33/180*PI()</f>
        <v>1.08210413623648</v>
      </c>
      <c r="E33" s="4" t="n">
        <f aca="false">(B33*COS(D33)-(1-(1/C33)*(SIN(D33))^2)^0.5)/(B33*COS(D33)+(1-(1/C33)*(SIN(D33))^2)^0.5)</f>
        <v>-0.0688836278666302</v>
      </c>
      <c r="F33" s="4" t="n">
        <f aca="false">E33^2</f>
        <v>0.00474495418806839</v>
      </c>
      <c r="G33" s="4" t="n">
        <f aca="false">(COS(D33)-B33*(1-(1/C33)*(SIN(D33))^2)^0.5)/(COS(D33)+B33*(1-(1/C33)*(SIN(D33))^2)^0.5)</f>
        <v>-0.441794246906055</v>
      </c>
      <c r="H33" s="7" t="n">
        <f aca="false">G33^2</f>
        <v>0.195182156599289</v>
      </c>
      <c r="I33" s="4" t="n">
        <v>62</v>
      </c>
      <c r="J33" s="7" t="n">
        <v>0.00474495418806839</v>
      </c>
      <c r="K33" s="16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</row>
    <row r="34" customFormat="false" ht="12.75" hidden="false" customHeight="false" outlineLevel="0" collapsed="false">
      <c r="A34" s="4" t="n">
        <v>63</v>
      </c>
      <c r="B34" s="4" t="n">
        <v>1.5</v>
      </c>
      <c r="C34" s="4" t="n">
        <f aca="false">B34^2</f>
        <v>2.25</v>
      </c>
      <c r="D34" s="4" t="n">
        <f aca="false">A34/180*PI()</f>
        <v>1.09955742875643</v>
      </c>
      <c r="E34" s="4" t="n">
        <f aca="false">(B34*COS(D34)-(1-(1/C34)*(SIN(D34))^2)^0.5)/(B34*COS(D34)+(1-(1/C34)*(SIN(D34))^2)^0.5)</f>
        <v>-0.0831238209394231</v>
      </c>
      <c r="F34" s="4" t="n">
        <f aca="false">E34^2</f>
        <v>0.00690956960756928</v>
      </c>
      <c r="G34" s="4" t="n">
        <f aca="false">(COS(D34)-B34*(1-(1/C34)*(SIN(D34))^2)^0.5)/(COS(D34)+B34*(1-(1/C34)*(SIN(D34))^2)^0.5)</f>
        <v>-0.45324853253202</v>
      </c>
      <c r="H34" s="7" t="n">
        <f aca="false">G34^2</f>
        <v>0.20543423224243</v>
      </c>
      <c r="I34" s="4" t="n">
        <v>63</v>
      </c>
      <c r="J34" s="7" t="n">
        <v>0.00690956960756928</v>
      </c>
      <c r="K34" s="16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</row>
    <row r="35" customFormat="false" ht="12.75" hidden="false" customHeight="false" outlineLevel="0" collapsed="false">
      <c r="A35" s="4" t="n">
        <v>64</v>
      </c>
      <c r="B35" s="4" t="n">
        <v>1.5</v>
      </c>
      <c r="C35" s="4" t="n">
        <f aca="false">B35^2</f>
        <v>2.25</v>
      </c>
      <c r="D35" s="4" t="n">
        <f aca="false">A35/180*PI()</f>
        <v>1.11701072127637</v>
      </c>
      <c r="E35" s="4" t="n">
        <f aca="false">(B35*COS(D35)-(1-(1/C35)*(SIN(D35))^2)^0.5)/(B35*COS(D35)+(1-(1/C35)*(SIN(D35))^2)^0.5)</f>
        <v>-0.0981001519186456</v>
      </c>
      <c r="F35" s="4" t="n">
        <f aca="false">E35^2</f>
        <v>0.00962363980646134</v>
      </c>
      <c r="G35" s="4" t="n">
        <f aca="false">(COS(D35)-B35*(1-(1/C35)*(SIN(D35))^2)^0.5)/(COS(D35)+B35*(1-(1/C35)*(SIN(D35))^2)^0.5)</f>
        <v>-0.465164495134101</v>
      </c>
      <c r="H35" s="7" t="n">
        <f aca="false">G35^2</f>
        <v>0.216378007533363</v>
      </c>
      <c r="I35" s="4" t="n">
        <v>64</v>
      </c>
      <c r="J35" s="7" t="n">
        <v>0.00962363980646134</v>
      </c>
      <c r="K35" s="16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</row>
    <row r="36" customFormat="false" ht="12.75" hidden="false" customHeight="false" outlineLevel="0" collapsed="false">
      <c r="A36" s="4" t="n">
        <v>65</v>
      </c>
      <c r="B36" s="4" t="n">
        <v>1.5</v>
      </c>
      <c r="C36" s="4" t="n">
        <f aca="false">B36^2</f>
        <v>2.25</v>
      </c>
      <c r="D36" s="4" t="n">
        <f aca="false">A36/180*PI()</f>
        <v>1.13446401379631</v>
      </c>
      <c r="E36" s="4" t="n">
        <f aca="false">(B36*COS(D36)-(1-(1/C36)*(SIN(D36))^2)^0.5)/(B36*COS(D36)+(1-(1/C36)*(SIN(D36))^2)^0.5)</f>
        <v>-0.113856840567393</v>
      </c>
      <c r="F36" s="4" t="n">
        <f aca="false">E36^2</f>
        <v>0.0129633801439888</v>
      </c>
      <c r="G36" s="4" t="n">
        <f aca="false">(COS(D36)-B36*(1-(1/C36)*(SIN(D36))^2)^0.5)/(COS(D36)+B36*(1-(1/C36)*(SIN(D36))^2)^0.5)</f>
        <v>-0.477559378262656</v>
      </c>
      <c r="H36" s="7" t="n">
        <f aca="false">G36^2</f>
        <v>0.228062959766615</v>
      </c>
      <c r="I36" s="4" t="n">
        <v>65</v>
      </c>
      <c r="J36" s="7" t="n">
        <v>0.0129633801439888</v>
      </c>
      <c r="K36" s="16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</row>
    <row r="37" customFormat="false" ht="12.75" hidden="false" customHeight="false" outlineLevel="0" collapsed="false">
      <c r="A37" s="4" t="n">
        <v>66</v>
      </c>
      <c r="B37" s="4" t="n">
        <v>1.5</v>
      </c>
      <c r="C37" s="4" t="n">
        <f aca="false">B37^2</f>
        <v>2.25</v>
      </c>
      <c r="D37" s="4" t="n">
        <f aca="false">A37/180*PI()</f>
        <v>1.15191730631626</v>
      </c>
      <c r="E37" s="4" t="n">
        <f aca="false">(B37*COS(D37)-(1-(1/C37)*(SIN(D37))^2)^0.5)/(B37*COS(D37)+(1-(1/C37)*(SIN(D37))^2)^0.5)</f>
        <v>-0.130441287999736</v>
      </c>
      <c r="F37" s="4" t="n">
        <f aca="false">E37^2</f>
        <v>0.0170149296150299</v>
      </c>
      <c r="G37" s="4" t="n">
        <f aca="false">(COS(D37)-B37*(1-(1/C37)*(SIN(D37))^2)^0.5)/(COS(D37)+B37*(1-(1/C37)*(SIN(D37))^2)^0.5)</f>
        <v>-0.490450885973946</v>
      </c>
      <c r="H37" s="7" t="n">
        <f aca="false">G37^2</f>
        <v>0.240542071552629</v>
      </c>
      <c r="I37" s="4" t="n">
        <v>66</v>
      </c>
      <c r="J37" s="7" t="n">
        <v>0.0170149296150299</v>
      </c>
      <c r="K37" s="16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</row>
    <row r="38" customFormat="false" ht="12.75" hidden="false" customHeight="false" outlineLevel="0" collapsed="false">
      <c r="A38" s="4" t="n">
        <v>67</v>
      </c>
      <c r="B38" s="4" t="n">
        <v>1.5</v>
      </c>
      <c r="C38" s="4" t="n">
        <f aca="false">B38^2</f>
        <v>2.25</v>
      </c>
      <c r="D38" s="4" t="n">
        <f aca="false">A38/180*PI()</f>
        <v>1.1693705988362</v>
      </c>
      <c r="E38" s="4" t="n">
        <f aca="false">(B38*COS(D38)-(1-(1/C38)*(SIN(D38))^2)^0.5)/(B38*COS(D38)+(1-(1/C38)*(SIN(D38))^2)^0.5)</f>
        <v>-0.147904346805096</v>
      </c>
      <c r="F38" s="4" t="n">
        <f aca="false">E38^2</f>
        <v>0.021875695803842</v>
      </c>
      <c r="G38" s="4" t="n">
        <f aca="false">(COS(D38)-B38*(1-(1/C38)*(SIN(D38))^2)^0.5)/(COS(D38)+B38*(1-(1/C38)*(SIN(D38))^2)^0.5)</f>
        <v>-0.503857167846117</v>
      </c>
      <c r="H38" s="7" t="n">
        <f aca="false">G38^2</f>
        <v>0.25387204558991</v>
      </c>
      <c r="I38" s="4" t="n">
        <v>67</v>
      </c>
      <c r="J38" s="7" t="n">
        <v>0.021875695803842</v>
      </c>
      <c r="K38" s="16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</row>
    <row r="39" customFormat="false" ht="12.75" hidden="false" customHeight="false" outlineLevel="0" collapsed="false">
      <c r="A39" s="4" t="n">
        <v>68</v>
      </c>
      <c r="B39" s="4" t="n">
        <v>1.5</v>
      </c>
      <c r="C39" s="4" t="n">
        <f aca="false">B39^2</f>
        <v>2.25</v>
      </c>
      <c r="D39" s="4" t="n">
        <f aca="false">A39/180*PI()</f>
        <v>1.18682389135614</v>
      </c>
      <c r="E39" s="4" t="n">
        <f aca="false">(B39*COS(D39)-(1-(1/C39)*(SIN(D39))^2)^0.5)/(B39*COS(D39)+(1-(1/C39)*(SIN(D39))^2)^0.5)</f>
        <v>-0.166300619302373</v>
      </c>
      <c r="F39" s="4" t="n">
        <f aca="false">E39^2</f>
        <v>0.0276558959803528</v>
      </c>
      <c r="G39" s="4" t="n">
        <f aca="false">(COS(D39)-B39*(1-(1/C39)*(SIN(D39))^2)^0.5)/(COS(D39)+B39*(1-(1/C39)*(SIN(D39))^2)^0.5)</f>
        <v>-0.517796800604917</v>
      </c>
      <c r="H39" s="7" t="n">
        <f aca="false">G39^2</f>
        <v>0.268113526716688</v>
      </c>
      <c r="I39" s="4" t="n">
        <v>68</v>
      </c>
      <c r="J39" s="7" t="n">
        <v>0.0276558959803528</v>
      </c>
      <c r="K39" s="16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</row>
    <row r="40" customFormat="false" ht="12.75" hidden="false" customHeight="false" outlineLevel="0" collapsed="false">
      <c r="A40" s="4" t="n">
        <v>69</v>
      </c>
      <c r="B40" s="4" t="n">
        <v>1.5</v>
      </c>
      <c r="C40" s="4" t="n">
        <f aca="false">B40^2</f>
        <v>2.25</v>
      </c>
      <c r="D40" s="4" t="n">
        <f aca="false">A40/180*PI()</f>
        <v>1.20427718387609</v>
      </c>
      <c r="E40" s="4" t="n">
        <f aca="false">(B40*COS(D40)-(1-(1/C40)*(SIN(D40))^2)^0.5)/(B40*COS(D40)+(1-(1/C40)*(SIN(D40))^2)^0.5)</f>
        <v>-0.185688787524956</v>
      </c>
      <c r="F40" s="4" t="n">
        <f aca="false">E40^2</f>
        <v>0.0344803258124884</v>
      </c>
      <c r="G40" s="4" t="n">
        <f aca="false">(COS(D40)-B40*(1-(1/C40)*(SIN(D40))^2)^0.5)/(COS(D40)+B40*(1-(1/C40)*(SIN(D40))^2)^0.5)</f>
        <v>-0.532288766141147</v>
      </c>
      <c r="H40" s="7" t="n">
        <f aca="false">G40^2</f>
        <v>0.283331330560065</v>
      </c>
      <c r="I40" s="4" t="n">
        <v>69</v>
      </c>
      <c r="J40" s="7" t="n">
        <v>0.0344803258124884</v>
      </c>
      <c r="K40" s="16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  <row r="41" customFormat="false" ht="12.75" hidden="false" customHeight="false" outlineLevel="0" collapsed="false">
      <c r="A41" s="4" t="n">
        <v>70</v>
      </c>
      <c r="B41" s="4" t="n">
        <v>1.5</v>
      </c>
      <c r="C41" s="4" t="n">
        <f aca="false">B41^2</f>
        <v>2.25</v>
      </c>
      <c r="D41" s="4" t="n">
        <f aca="false">A41/180*PI()</f>
        <v>1.22173047639603</v>
      </c>
      <c r="E41" s="4" t="n">
        <f aca="false">(B41*COS(D41)-(1-(1/C41)*(SIN(D41))^2)^0.5)/(B41*COS(D41)+(1-(1/C41)*(SIN(D41))^2)^0.5)</f>
        <v>-0.20613197908525</v>
      </c>
      <c r="F41" s="4" t="n">
        <f aca="false">E41^2</f>
        <v>0.0424903928016021</v>
      </c>
      <c r="G41" s="4" t="n">
        <f aca="false">(COS(D41)-B41*(1-(1/C41)*(SIN(D41))^2)^0.5)/(COS(D41)+B41*(1-(1/C41)*(SIN(D41))^2)^0.5)</f>
        <v>-0.547352425712472</v>
      </c>
      <c r="H41" s="7" t="n">
        <f aca="false">G41^2</f>
        <v>0.299594677933327</v>
      </c>
      <c r="I41" s="4" t="n">
        <v>70</v>
      </c>
      <c r="J41" s="7" t="n">
        <v>0.0424903928016021</v>
      </c>
      <c r="K41" s="16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</row>
    <row r="42" customFormat="false" ht="12.75" hidden="false" customHeight="false" outlineLevel="0" collapsed="false">
      <c r="A42" s="4" t="n">
        <v>71</v>
      </c>
      <c r="B42" s="4" t="n">
        <v>1.5</v>
      </c>
      <c r="C42" s="4" t="n">
        <f aca="false">B42^2</f>
        <v>2.25</v>
      </c>
      <c r="D42" s="4" t="n">
        <f aca="false">A42/180*PI()</f>
        <v>1.23918376891597</v>
      </c>
      <c r="E42" s="4" t="n">
        <f aca="false">(B42*COS(D42)-(1-(1/C42)*(SIN(D42))^2)^0.5)/(B42*COS(D42)+(1-(1/C42)*(SIN(D42))^2)^0.5)</f>
        <v>-0.227698173709387</v>
      </c>
      <c r="F42" s="4" t="n">
        <f aca="false">E42^2</f>
        <v>0.0518464583105903</v>
      </c>
      <c r="G42" s="4" t="n">
        <f aca="false">(COS(D42)-B42*(1-(1/C42)*(SIN(D42))^2)^0.5)/(COS(D42)+B42*(1-(1/C42)*(SIN(D42))^2)^0.5)</f>
        <v>-0.563007490136755</v>
      </c>
      <c r="H42" s="7" t="n">
        <f aca="false">G42^2</f>
        <v>0.316977433950088</v>
      </c>
      <c r="I42" s="4" t="n">
        <v>71</v>
      </c>
      <c r="J42" s="7" t="n">
        <v>0.0518464583105903</v>
      </c>
      <c r="K42" s="16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</row>
    <row r="43" customFormat="false" ht="12.75" hidden="false" customHeight="false" outlineLevel="0" collapsed="false">
      <c r="A43" s="4" t="n">
        <v>72</v>
      </c>
      <c r="B43" s="4" t="n">
        <v>1.5</v>
      </c>
      <c r="C43" s="4" t="n">
        <f aca="false">B43^2</f>
        <v>2.25</v>
      </c>
      <c r="D43" s="4" t="n">
        <f aca="false">A43/180*PI()</f>
        <v>1.25663706143592</v>
      </c>
      <c r="E43" s="4" t="n">
        <f aca="false">(B43*COS(D43)-(1-(1/C43)*(SIN(D43))^2)^0.5)/(B43*COS(D43)+(1-(1/C43)*(SIN(D43))^2)^0.5)</f>
        <v>-0.250460655987505</v>
      </c>
      <c r="F43" s="4" t="n">
        <f aca="false">E43^2</f>
        <v>0.0627305401976915</v>
      </c>
      <c r="G43" s="4" t="n">
        <f aca="false">(COS(D43)-B43*(1-(1/C43)*(SIN(D43))^2)^0.5)/(COS(D43)+B43*(1-(1/C43)*(SIN(D43))^2)^0.5)</f>
        <v>-0.579273985802648</v>
      </c>
      <c r="H43" s="7" t="n">
        <f aca="false">G43^2</f>
        <v>0.335558350627687</v>
      </c>
      <c r="I43" s="4" t="n">
        <v>72</v>
      </c>
      <c r="J43" s="7" t="n">
        <v>0.0627305401976915</v>
      </c>
      <c r="K43" s="16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</row>
    <row r="44" customFormat="false" ht="12.75" hidden="false" customHeight="false" outlineLevel="0" collapsed="false">
      <c r="A44" s="4" t="n">
        <v>73</v>
      </c>
      <c r="B44" s="4" t="n">
        <v>1.5</v>
      </c>
      <c r="C44" s="4" t="n">
        <f aca="false">B44^2</f>
        <v>2.25</v>
      </c>
      <c r="D44" s="4" t="n">
        <f aca="false">A44/180*PI()</f>
        <v>1.27409035395586</v>
      </c>
      <c r="E44" s="4" t="n">
        <f aca="false">(B44*COS(D44)-(1-(1/C44)*(SIN(D44))^2)^0.5)/(B44*COS(D44)+(1-(1/C44)*(SIN(D44))^2)^0.5)</f>
        <v>-0.274498520774495</v>
      </c>
      <c r="F44" s="4" t="n">
        <f aca="false">E44^2</f>
        <v>0.0753494379073859</v>
      </c>
      <c r="G44" s="4" t="n">
        <f aca="false">(COS(D44)-B44*(1-(1/C44)*(SIN(D44))^2)^0.5)/(COS(D44)+B44*(1-(1/C44)*(SIN(D44))^2)^0.5)</f>
        <v>-0.59617221634609</v>
      </c>
      <c r="H44" s="7" t="n">
        <f aca="false">G44^2</f>
        <v>0.355421311543009</v>
      </c>
      <c r="I44" s="4" t="n">
        <v>73</v>
      </c>
      <c r="J44" s="7" t="n">
        <v>0.0753494379073859</v>
      </c>
      <c r="K44" s="16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</row>
    <row r="45" customFormat="false" ht="12.75" hidden="false" customHeight="false" outlineLevel="0" collapsed="false">
      <c r="A45" s="4" t="n">
        <v>74</v>
      </c>
      <c r="B45" s="4" t="n">
        <v>1.5</v>
      </c>
      <c r="C45" s="4" t="n">
        <f aca="false">B45^2</f>
        <v>2.25</v>
      </c>
      <c r="D45" s="4" t="n">
        <f aca="false">A45/180*PI()</f>
        <v>1.2915436464758</v>
      </c>
      <c r="E45" s="4" t="n">
        <f aca="false">(B45*COS(D45)-(1-(1/C45)*(SIN(D45))^2)^0.5)/(B45*COS(D45)+(1-(1/C45)*(SIN(D45))^2)^0.5)</f>
        <v>-0.299897238727345</v>
      </c>
      <c r="F45" s="4" t="n">
        <f aca="false">E45^2</f>
        <v>0.0899383537962861</v>
      </c>
      <c r="G45" s="4" t="n">
        <f aca="false">(COS(D45)-B45*(1-(1/C45)*(SIN(D45))^2)^0.5)/(COS(D45)+B45*(1-(1/C45)*(SIN(D45))^2)^0.5)</f>
        <v>-0.613722719868568</v>
      </c>
      <c r="H45" s="7" t="n">
        <f aca="false">G45^2</f>
        <v>0.376655576882873</v>
      </c>
      <c r="I45" s="4" t="n">
        <v>74</v>
      </c>
      <c r="J45" s="7" t="n">
        <v>0.0899383537962861</v>
      </c>
      <c r="K45" s="16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</row>
    <row r="46" customFormat="false" ht="12.75" hidden="false" customHeight="false" outlineLevel="0" collapsed="false">
      <c r="A46" s="4" t="n">
        <v>75</v>
      </c>
      <c r="B46" s="4" t="n">
        <v>1.5</v>
      </c>
      <c r="C46" s="4" t="n">
        <f aca="false">B46^2</f>
        <v>2.25</v>
      </c>
      <c r="D46" s="4" t="n">
        <f aca="false">A46/180*PI()</f>
        <v>1.30899693899575</v>
      </c>
      <c r="E46" s="4" t="n">
        <f aca="false">(B46*COS(D46)-(1-(1/C46)*(SIN(D46))^2)^0.5)/(B46*COS(D46)+(1-(1/C46)*(SIN(D46))^2)^0.5)</f>
        <v>-0.326749290711157</v>
      </c>
      <c r="F46" s="4" t="n">
        <f aca="false">E46^2</f>
        <v>0.106765098980244</v>
      </c>
      <c r="G46" s="4" t="n">
        <f aca="false">(COS(D46)-B46*(1-(1/C46)*(SIN(D46))^2)^0.5)/(COS(D46)+B46*(1-(1/C46)*(SIN(D46))^2)^0.5)</f>
        <v>-0.631946221604651</v>
      </c>
      <c r="H46" s="7" t="n">
        <f aca="false">G46^2</f>
        <v>0.399356027000395</v>
      </c>
      <c r="I46" s="4" t="n">
        <v>75</v>
      </c>
      <c r="J46" s="7" t="n">
        <v>0.106765098980244</v>
      </c>
      <c r="K46" s="16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</row>
    <row r="47" customFormat="false" ht="12.75" hidden="false" customHeight="false" outlineLevel="0" collapsed="false">
      <c r="A47" s="4" t="n">
        <v>76</v>
      </c>
      <c r="B47" s="4" t="n">
        <v>1.5</v>
      </c>
      <c r="C47" s="4" t="n">
        <f aca="false">B47^2</f>
        <v>2.25</v>
      </c>
      <c r="D47" s="4" t="n">
        <f aca="false">A47/180*PI()</f>
        <v>1.32645023151569</v>
      </c>
      <c r="E47" s="4" t="n">
        <f aca="false">(B47*COS(D47)-(1-(1/C47)*(SIN(D47))^2)^0.5)/(B47*COS(D47)+(1-(1/C47)*(SIN(D47))^2)^0.5)</f>
        <v>-0.355154881287116</v>
      </c>
      <c r="F47" s="4" t="n">
        <f aca="false">E47^2</f>
        <v>0.126134989702065</v>
      </c>
      <c r="G47" s="4" t="n">
        <f aca="false">(COS(D47)-B47*(1-(1/C47)*(SIN(D47))^2)^0.5)/(COS(D47)+B47*(1-(1/C47)*(SIN(D47))^2)^0.5)</f>
        <v>-0.650863581982127</v>
      </c>
      <c r="H47" s="7" t="n">
        <f aca="false">G47^2</f>
        <v>0.423623402350606</v>
      </c>
      <c r="I47" s="4" t="n">
        <v>76</v>
      </c>
      <c r="J47" s="7" t="n">
        <v>0.126134989702065</v>
      </c>
      <c r="K47" s="16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</row>
    <row r="48" customFormat="false" ht="12.75" hidden="false" customHeight="false" outlineLevel="0" collapsed="false">
      <c r="A48" s="4" t="n">
        <v>77</v>
      </c>
      <c r="B48" s="4" t="n">
        <v>1.5</v>
      </c>
      <c r="C48" s="4" t="n">
        <f aca="false">B48^2</f>
        <v>2.25</v>
      </c>
      <c r="D48" s="4" t="n">
        <f aca="false">A48/180*PI()</f>
        <v>1.34390352403563</v>
      </c>
      <c r="E48" s="4" t="n">
        <f aca="false">(B48*COS(D48)-(1-(1/C48)*(SIN(D48))^2)^0.5)/(B48*COS(D48)+(1-(1/C48)*(SIN(D48))^2)^0.5)</f>
        <v>-0.385222743262231</v>
      </c>
      <c r="F48" s="4" t="n">
        <f aca="false">E48^2</f>
        <v>0.148396561926478</v>
      </c>
      <c r="G48" s="4" t="n">
        <f aca="false">(COS(D48)-B48*(1-(1/C48)*(SIN(D48))^2)^0.5)/(COS(D48)+B48*(1-(1/C48)*(SIN(D48))^2)^0.5)</f>
        <v>-0.670495740058073</v>
      </c>
      <c r="H48" s="7" t="n">
        <f aca="false">G48^2</f>
        <v>0.449564537436023</v>
      </c>
      <c r="I48" s="4" t="n">
        <v>77</v>
      </c>
      <c r="J48" s="7" t="n">
        <v>0.148396561926478</v>
      </c>
      <c r="K48" s="16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</row>
    <row r="49" customFormat="false" ht="12.75" hidden="false" customHeight="false" outlineLevel="0" collapsed="false">
      <c r="A49" s="4" t="n">
        <v>78</v>
      </c>
      <c r="B49" s="4" t="n">
        <v>1.5</v>
      </c>
      <c r="C49" s="4" t="n">
        <f aca="false">B49^2</f>
        <v>2.25</v>
      </c>
      <c r="D49" s="4" t="n">
        <f aca="false">A49/180*PI()</f>
        <v>1.36135681655558</v>
      </c>
      <c r="E49" s="4" t="n">
        <f aca="false">(B49*COS(D49)-(1-(1/C49)*(SIN(D49))^2)^0.5)/(B49*COS(D49)+(1-(1/C49)*(SIN(D49))^2)^0.5)</f>
        <v>-0.41707104739469</v>
      </c>
      <c r="F49" s="4" t="n">
        <f aca="false">E49^2</f>
        <v>0.173948258574904</v>
      </c>
      <c r="G49" s="4" t="n">
        <f aca="false">(COS(D49)-B49*(1-(1/C49)*(SIN(D49))^2)^0.5)/(COS(D49)+B49*(1-(1/C49)*(SIN(D49))^2)^0.5)</f>
        <v>-0.690863652357842</v>
      </c>
      <c r="H49" s="7" t="n">
        <f aca="false">G49^2</f>
        <v>0.477292586149217</v>
      </c>
      <c r="I49" s="4" t="n">
        <v>78</v>
      </c>
      <c r="J49" s="7" t="n">
        <v>0.173948258574904</v>
      </c>
      <c r="K49" s="16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</row>
    <row r="50" customFormat="false" ht="12.75" hidden="false" customHeight="false" outlineLevel="0" collapsed="false">
      <c r="A50" s="4" t="n">
        <v>79</v>
      </c>
      <c r="B50" s="4" t="n">
        <v>1.5</v>
      </c>
      <c r="C50" s="4" t="n">
        <f aca="false">B50^2</f>
        <v>2.25</v>
      </c>
      <c r="D50" s="4" t="n">
        <f aca="false">A50/180*PI()</f>
        <v>1.37881010907552</v>
      </c>
      <c r="E50" s="4" t="n">
        <f aca="false">(B50*COS(D50)-(1-(1/C50)*(SIN(D50))^2)^0.5)/(B50*COS(D50)+(1-(1/C50)*(SIN(D50))^2)^0.5)</f>
        <v>-0.450828433887437</v>
      </c>
      <c r="F50" s="4" t="n">
        <f aca="false">E50^2</f>
        <v>0.203246276801399</v>
      </c>
      <c r="G50" s="4" t="n">
        <f aca="false">(COS(D50)-B50*(1-(1/C50)*(SIN(D50))^2)^0.5)/(COS(D50)+B50*(1-(1/C50)*(SIN(D50))^2)^0.5)</f>
        <v>-0.711988227190975</v>
      </c>
      <c r="H50" s="7" t="n">
        <f aca="false">G50^2</f>
        <v>0.506927235658548</v>
      </c>
      <c r="I50" s="4" t="n">
        <v>79</v>
      </c>
      <c r="J50" s="7" t="n">
        <v>0.203246276801399</v>
      </c>
      <c r="K50" s="16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</row>
    <row r="51" customFormat="false" ht="12.75" hidden="false" customHeight="false" outlineLevel="0" collapsed="false">
      <c r="A51" s="4" t="n">
        <v>80</v>
      </c>
      <c r="B51" s="4" t="n">
        <v>1.5</v>
      </c>
      <c r="C51" s="4" t="n">
        <f aca="false">B51^2</f>
        <v>2.25</v>
      </c>
      <c r="D51" s="4" t="n">
        <f aca="false">A51/180*PI()</f>
        <v>1.39626340159546</v>
      </c>
      <c r="E51" s="4" t="n">
        <f aca="false">(B51*COS(D51)-(1-(1/C51)*(SIN(D51))^2)^0.5)/(B51*COS(D51)+(1-(1/C51)*(SIN(D51))^2)^0.5)</f>
        <v>-0.486635185363086</v>
      </c>
      <c r="F51" s="4" t="n">
        <f aca="false">E51^2</f>
        <v>0.236813803633365</v>
      </c>
      <c r="G51" s="4" t="n">
        <f aca="false">(COS(D51)-B51*(1-(1/C51)*(SIN(D51))^2)^0.5)/(COS(D51)+B51*(1-(1/C51)*(SIN(D51))^2)^0.5)</f>
        <v>-0.733890254567793</v>
      </c>
      <c r="H51" s="7" t="n">
        <f aca="false">G51^2</f>
        <v>0.53859490574958</v>
      </c>
      <c r="I51" s="4" t="n">
        <v>80</v>
      </c>
      <c r="J51" s="7" t="n">
        <v>0.236813803633365</v>
      </c>
      <c r="K51" s="16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</row>
    <row r="52" customFormat="false" ht="12.75" hidden="false" customHeight="false" outlineLevel="0" collapsed="false">
      <c r="A52" s="4" t="n">
        <v>81</v>
      </c>
      <c r="B52" s="4" t="n">
        <v>1.5</v>
      </c>
      <c r="C52" s="4" t="n">
        <f aca="false">B52^2</f>
        <v>2.25</v>
      </c>
      <c r="D52" s="4" t="n">
        <f aca="false">A52/180*PI()</f>
        <v>1.41371669411541</v>
      </c>
      <c r="E52" s="4" t="n">
        <f aca="false">(B52*COS(D52)-(1-(1/C52)*(SIN(D52))^2)^0.5)/(B52*COS(D52)+(1-(1/C52)*(SIN(D52))^2)^0.5)</f>
        <v>-0.524644564717144</v>
      </c>
      <c r="F52" s="4" t="n">
        <f aca="false">E52^2</f>
        <v>0.275251919287241</v>
      </c>
      <c r="G52" s="4" t="n">
        <f aca="false">(COS(D52)-B52*(1-(1/C52)*(SIN(D52))^2)^0.5)/(COS(D52)+B52*(1-(1/C52)*(SIN(D52))^2)^0.5)</f>
        <v>-0.756590331892223</v>
      </c>
      <c r="H52" s="7" t="n">
        <f aca="false">G52^2</f>
        <v>0.572428930312784</v>
      </c>
      <c r="I52" s="4" t="n">
        <v>81</v>
      </c>
      <c r="J52" s="7" t="n">
        <v>0.275251919287241</v>
      </c>
      <c r="K52" s="1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</row>
    <row r="53" customFormat="false" ht="12.75" hidden="false" customHeight="false" outlineLevel="0" collapsed="false">
      <c r="A53" s="4" t="n">
        <v>82</v>
      </c>
      <c r="B53" s="4" t="n">
        <v>1.5</v>
      </c>
      <c r="C53" s="4" t="n">
        <f aca="false">B53^2</f>
        <v>2.25</v>
      </c>
      <c r="D53" s="4" t="n">
        <f aca="false">A53/180*PI()</f>
        <v>1.43116998663535</v>
      </c>
      <c r="E53" s="4" t="n">
        <f aca="false">(B53*COS(D53)-(1-(1/C53)*(SIN(D53))^2)^0.5)/(B53*COS(D53)+(1-(1/C53)*(SIN(D53))^2)^0.5)</f>
        <v>-0.5650243457478</v>
      </c>
      <c r="F53" s="4" t="n">
        <f aca="false">E53^2</f>
        <v>0.319252511287729</v>
      </c>
      <c r="G53" s="4" t="n">
        <f aca="false">(COS(D53)-B53*(1-(1/C53)*(SIN(D53))^2)^0.5)/(COS(D53)+B53*(1-(1/C53)*(SIN(D53))^2)^0.5)</f>
        <v>-0.780108785659566</v>
      </c>
      <c r="H53" s="7" t="n">
        <f aca="false">G53^2</f>
        <v>0.608569717463243</v>
      </c>
      <c r="I53" s="4" t="n">
        <v>82</v>
      </c>
      <c r="J53" s="7" t="n">
        <v>0.319252511287729</v>
      </c>
      <c r="K53" s="16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</row>
    <row r="54" customFormat="false" ht="12.75" hidden="false" customHeight="false" outlineLevel="0" collapsed="false">
      <c r="A54" s="4" t="n">
        <v>83</v>
      </c>
      <c r="B54" s="4" t="n">
        <v>1.5</v>
      </c>
      <c r="C54" s="4" t="n">
        <f aca="false">B54^2</f>
        <v>2.25</v>
      </c>
      <c r="D54" s="4" t="n">
        <f aca="false">A54/180*PI()</f>
        <v>1.44862327915529</v>
      </c>
      <c r="E54" s="4" t="n">
        <f aca="false">(B54*COS(D54)-(1-(1/C54)*(SIN(D54))^2)^0.5)/(B54*COS(D54)+(1-(1/C54)*(SIN(D54))^2)^0.5)</f>
        <v>-0.607958569954706</v>
      </c>
      <c r="F54" s="4" t="n">
        <f aca="false">E54^2</f>
        <v>0.369613622781371</v>
      </c>
      <c r="G54" s="4" t="n">
        <f aca="false">(COS(D54)-B54*(1-(1/C54)*(SIN(D54))^2)^0.5)/(COS(D54)+B54*(1-(1/C54)*(SIN(D54))^2)^0.5)</f>
        <v>-0.80446558944141</v>
      </c>
      <c r="H54" s="7" t="n">
        <f aca="false">G54^2</f>
        <v>0.647164884595316</v>
      </c>
      <c r="I54" s="4" t="n">
        <v>83</v>
      </c>
      <c r="J54" s="7" t="n">
        <v>0.369613622781371</v>
      </c>
      <c r="K54" s="16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</row>
    <row r="55" customFormat="false" ht="12.75" hidden="false" customHeight="false" outlineLevel="0" collapsed="false">
      <c r="A55" s="4" t="n">
        <v>84</v>
      </c>
      <c r="B55" s="4" t="n">
        <v>1.5</v>
      </c>
      <c r="C55" s="4" t="n">
        <f aca="false">B55^2</f>
        <v>2.25</v>
      </c>
      <c r="D55" s="4" t="n">
        <f aca="false">A55/180*PI()</f>
        <v>1.46607657167524</v>
      </c>
      <c r="E55" s="4" t="n">
        <f aca="false">(B55*COS(D55)-(1-(1/C55)*(SIN(D55))^2)^0.5)/(B55*COS(D55)+(1-(1/C55)*(SIN(D55))^2)^0.5)</f>
        <v>-0.653649569636138</v>
      </c>
      <c r="F55" s="4" t="n">
        <f aca="false">E55^2</f>
        <v>0.427257759885508</v>
      </c>
      <c r="G55" s="4" t="n">
        <f aca="false">(COS(D55)-B55*(1-(1/C55)*(SIN(D55))^2)^0.5)/(COS(D55)+B55*(1-(1/C55)*(SIN(D55))^2)^0.5)</f>
        <v>-0.829680278492882</v>
      </c>
      <c r="H55" s="7" t="n">
        <f aca="false">G55^2</f>
        <v>0.688369364520027</v>
      </c>
      <c r="I55" s="4" t="n">
        <v>84</v>
      </c>
      <c r="J55" s="7" t="n">
        <v>0.427257759885508</v>
      </c>
      <c r="K55" s="16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</row>
    <row r="56" customFormat="false" ht="12.75" hidden="false" customHeight="false" outlineLevel="0" collapsed="false">
      <c r="A56" s="4" t="n">
        <v>85</v>
      </c>
      <c r="B56" s="4" t="n">
        <v>1.5</v>
      </c>
      <c r="C56" s="4" t="n">
        <f aca="false">B56^2</f>
        <v>2.25</v>
      </c>
      <c r="D56" s="4" t="n">
        <f aca="false">A56/180*PI()</f>
        <v>1.48352986419518</v>
      </c>
      <c r="E56" s="4" t="n">
        <f aca="false">(B56*COS(D56)-(1-(1/C56)*(SIN(D56))^2)^0.5)/(B56*COS(D56)+(1-(1/C56)*(SIN(D56))^2)^0.5)</f>
        <v>-0.70232030571446</v>
      </c>
      <c r="F56" s="4" t="n">
        <f aca="false">E56^2</f>
        <v>0.493253811818853</v>
      </c>
      <c r="G56" s="4" t="n">
        <f aca="false">(COS(D56)-B56*(1-(1/C56)*(SIN(D56))^2)^0.5)/(COS(D56)+B56*(1-(1/C56)*(SIN(D56))^2)^0.5)</f>
        <v>-0.855771861368905</v>
      </c>
      <c r="H56" s="7" t="n">
        <f aca="false">G56^2</f>
        <v>0.732345478710801</v>
      </c>
      <c r="I56" s="4" t="n">
        <v>85</v>
      </c>
      <c r="J56" s="7" t="n">
        <v>0.493253811818853</v>
      </c>
      <c r="K56" s="16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</row>
  </sheetData>
  <printOptions headings="false" gridLines="false" gridLinesSet="true" horizontalCentered="false" verticalCentered="false"/>
  <pageMargins left="1" right="1" top="1" bottom="1.13888888888889" header="1" footer="1"/>
  <pageSetup paperSize="9" scale="10000" firstPageNumber="1" fitToWidth="1" fitToHeight="1" pageOrder="downThenOver" orientation="portrait" usePrinterDefaults="false" blackAndWhite="false" draft="false" cellComments="atEnd" useFirstPageNumber="true" horizontalDpi="300" verticalDpi="300" copies="1"/>
  <headerFooter differentFirst="false" differentOddEven="false">
    <oddHeader/>
    <oddFooter>&amp;C&amp;"Arial,obyčejné"Page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2017-10-06T19:27:07Z</dcterms:created>
  <dc:creator/>
  <dc:description/>
  <dc:language>cs-CZ</dc:language>
  <cp:lastModifiedBy/>
  <dcterms:modified xsi:type="dcterms:W3CDTF">2017-12-09T17:12:28Z</dcterms:modified>
  <cp:revision>1</cp:revision>
  <dc:subject/>
  <dc:title/>
</cp:coreProperties>
</file>